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576" windowHeight="11856" activeTab="3"/>
  </bookViews>
  <sheets>
    <sheet name="Лист1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_xlnm.Print_Area" localSheetId="1">'1 таб'!$A$1:$E$57</definedName>
    <definedName name="_xlnm.Print_Area" localSheetId="2">'2 таб'!$A$1:$J$326</definedName>
    <definedName name="_xlnm.Print_Area" localSheetId="3">'2.1-4 таб'!$A$1:$L$51</definedName>
    <definedName name="_xlnm.Print_Area" localSheetId="0">'Лист1'!$A$1:$Q$38</definedName>
    <definedName name="_xlnm.Print_Area" localSheetId="4">'расчет МЗ'!#REF!</definedName>
    <definedName name="_xlnm.Print_Area" localSheetId="5">'расчетИЦ'!$A$1:$EE$197</definedName>
    <definedName name="_xlnm.Print_Area" localSheetId="6">'расчетплатные'!$A$1:$EE$196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</t>
        </r>
      </text>
    </comment>
    <comment ref="F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G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243 КВР</t>
        </r>
      </text>
    </comment>
    <comment ref="I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родплата, платные, гранты</t>
        </r>
      </text>
    </comment>
    <comment ref="A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A56" authorId="0">
      <text>
        <r>
          <rPr>
            <b/>
            <sz val="14"/>
            <rFont val="Times New Roman"/>
            <family val="1"/>
          </rPr>
          <t>Admin:</t>
        </r>
        <r>
          <rPr>
            <sz val="14"/>
            <rFont val="Times New Roman"/>
            <family val="1"/>
          </rPr>
          <t xml:space="preserve">
выплата за детей обучающихся на дому</t>
        </r>
      </text>
    </comment>
    <comment ref="A5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вся 290 статья по 852 и 853 КВР. Поэтому КБК пишутся отдельно с 852 и отдельно с 853 КВР
</t>
        </r>
      </text>
    </comment>
    <comment ref="A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221 статья</t>
        </r>
      </text>
    </comment>
    <comment ref="A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225 статья</t>
        </r>
        <r>
          <rPr>
            <sz val="8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226 статья</t>
        </r>
      </text>
    </comment>
    <comment ref="A9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290 статья</t>
        </r>
      </text>
    </comment>
    <comment ref="E1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</t>
        </r>
      </text>
    </comment>
    <comment ref="F1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G1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243 КВР</t>
        </r>
      </text>
    </comment>
    <comment ref="I1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родплата, платные, гранты</t>
        </r>
      </text>
    </comment>
    <comment ref="A1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задание, родительская плата, платные услуги, гранты</t>
        </r>
      </text>
    </comment>
    <comment ref="A1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A169" authorId="0">
      <text>
        <r>
          <rPr>
            <b/>
            <sz val="14"/>
            <rFont val="Times New Roman"/>
            <family val="1"/>
          </rPr>
          <t>Admin:</t>
        </r>
        <r>
          <rPr>
            <sz val="14"/>
            <rFont val="Times New Roman"/>
            <family val="1"/>
          </rPr>
          <t xml:space="preserve">
выплата за детей обучающихся на дому</t>
        </r>
      </text>
    </comment>
    <comment ref="A1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вся 290 статья по 852 и 853 КВР. Поэтому КБК пишутся отдельно с 852 и отдельно с 853 КВР
</t>
        </r>
      </text>
    </comment>
    <comment ref="A1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18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1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221 статья</t>
        </r>
      </text>
    </comment>
    <comment ref="A1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225 статья</t>
        </r>
        <r>
          <rPr>
            <sz val="8"/>
            <rFont val="Tahoma"/>
            <family val="2"/>
          </rPr>
          <t xml:space="preserve">
</t>
        </r>
      </text>
    </comment>
    <comment ref="A1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226 статья</t>
        </r>
      </text>
    </comment>
    <comment ref="A20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290 статья</t>
        </r>
      </text>
    </comment>
    <comment ref="E2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</t>
        </r>
      </text>
    </comment>
    <comment ref="F2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G2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243 КВР</t>
        </r>
      </text>
    </comment>
    <comment ref="I2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родплата, платные, гранты</t>
        </r>
      </text>
    </comment>
    <comment ref="A2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муниципальное задание, родительская плата, платные услуги, гранты</t>
        </r>
      </text>
    </comment>
    <comment ref="A2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иные цели</t>
        </r>
      </text>
    </comment>
    <comment ref="A272" authorId="0">
      <text>
        <r>
          <rPr>
            <b/>
            <sz val="14"/>
            <rFont val="Times New Roman"/>
            <family val="1"/>
          </rPr>
          <t>Admin:</t>
        </r>
        <r>
          <rPr>
            <sz val="14"/>
            <rFont val="Times New Roman"/>
            <family val="1"/>
          </rPr>
          <t xml:space="preserve">
выплата за детей обучающихся на дому</t>
        </r>
      </text>
    </comment>
    <comment ref="A27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вся 290 статья по 852 и 853 КВР. Поэтому КБК пишутся отдельно с 852 и отдельно с 853 КВР
</t>
        </r>
      </text>
    </comment>
    <comment ref="A2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2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28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221 статья</t>
        </r>
      </text>
    </comment>
    <comment ref="A2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225 статья</t>
        </r>
        <r>
          <rPr>
            <sz val="8"/>
            <rFont val="Tahoma"/>
            <family val="2"/>
          </rPr>
          <t xml:space="preserve">
</t>
        </r>
      </text>
    </comment>
    <comment ref="A2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226 статья</t>
        </r>
      </text>
    </comment>
    <comment ref="A30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290 статья</t>
        </r>
      </text>
    </comment>
  </commentList>
</comments>
</file>

<file path=xl/sharedStrings.xml><?xml version="1.0" encoding="utf-8"?>
<sst xmlns="http://schemas.openxmlformats.org/spreadsheetml/2006/main" count="1211" uniqueCount="347">
  <si>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</si>
  <si>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</si>
  <si>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</si>
  <si>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</si>
  <si>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</si>
  <si>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</si>
  <si>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</si>
  <si>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</si>
  <si>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</si>
  <si>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</si>
  <si>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</si>
  <si>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</si>
  <si>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</si>
  <si>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</si>
  <si>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</si>
  <si>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</si>
  <si>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</si>
  <si>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</si>
  <si>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</si>
  <si>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</si>
  <si>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</si>
  <si>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</si>
  <si>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</si>
  <si>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</si>
  <si>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</si>
  <si>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</si>
  <si>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</si>
  <si>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</si>
  <si>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</si>
  <si>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</si>
  <si>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</si>
  <si>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</si>
  <si>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</si>
  <si>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</si>
  <si>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</si>
  <si>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</si>
  <si>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</si>
  <si>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</si>
  <si>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</si>
  <si>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</si>
  <si>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</si>
  <si>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</si>
  <si>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</si>
  <si>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</si>
  <si>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</si>
  <si>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</si>
  <si>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</si>
  <si>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</si>
  <si>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</si>
  <si>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</si>
  <si>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</si>
  <si>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</si>
  <si>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</si>
  <si>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</si>
  <si>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</si>
  <si>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</si>
  <si>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</si>
  <si>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</si>
  <si>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</si>
  <si>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</si>
  <si>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</si>
  <si>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</si>
  <si>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</si>
  <si>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</si>
  <si>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</si>
  <si>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</si>
  <si>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</si>
  <si>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</si>
  <si>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</si>
  <si>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</si>
  <si>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</si>
  <si>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</si>
  <si>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</si>
  <si>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</si>
  <si>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</si>
  <si>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</si>
  <si>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</si>
  <si>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</si>
  <si>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</si>
  <si>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</si>
  <si>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</si>
  <si>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</si>
  <si>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</si>
  <si>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</si>
  <si>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</si>
  <si>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</si>
  <si>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</si>
  <si>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</si>
  <si>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</si>
  <si>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</si>
  <si>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</si>
  <si>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</si>
  <si>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</si>
  <si>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</si>
  <si>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</si>
  <si>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</si>
  <si>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</si>
  <si>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</si>
  <si>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</si>
  <si>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</si>
  <si>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</si>
  <si>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</si>
  <si>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</si>
  <si>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</si>
  <si>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</si>
  <si>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</si>
  <si>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</si>
  <si>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</si>
  <si>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</si>
  <si>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</si>
  <si>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</si>
  <si>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</si>
  <si>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</si>
  <si>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</si>
  <si>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</si>
  <si>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</si>
  <si>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</si>
  <si>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</si>
  <si>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</si>
  <si>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</si>
  <si>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</si>
  <si>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</si>
  <si>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</si>
  <si>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</si>
  <si>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</si>
  <si>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</si>
  <si>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</si>
  <si>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</si>
  <si>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</si>
  <si>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</si>
  <si>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</si>
  <si>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</si>
  <si>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</si>
  <si>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</si>
  <si>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</si>
  <si>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</si>
  <si>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</si>
  <si>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</si>
  <si>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</si>
  <si>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</si>
  <si>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</si>
  <si>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</si>
  <si>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</si>
  <si>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</si>
  <si>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</si>
  <si>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</si>
  <si>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</si>
  <si>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</si>
  <si>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</si>
  <si>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</si>
  <si>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</si>
  <si>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</si>
  <si>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</si>
  <si>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</si>
  <si>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</si>
  <si>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</si>
  <si>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</si>
  <si>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</si>
  <si>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</si>
  <si>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</si>
  <si>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 формирование общей культуры личности обучающихся на основе усвоения обязательного минимума содержания общеобразовательных программ;  
 адаптация обучающихся к жизни в обществе; 
 создание основы для осознанного выбора и последующего освоения профессиональных образовательных программ;
  воспитание гражданственности, трудолюбия, уважения к правам и свободам человека, любви к окружающей природе, Родине, семье;
  формирование здорового образа жизни.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</si>
  <si>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</si>
  <si>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</si>
  <si>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</si>
  <si>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</si>
  <si>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</si>
  <si>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</si>
  <si>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</si>
  <si>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</si>
  <si>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</si>
  <si>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</si>
  <si>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</si>
  <si>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</si>
  <si>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</si>
  <si>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</si>
  <si>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</si>
  <si>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</si>
  <si>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</si>
  <si>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</si>
  <si>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</si>
  <si>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</si>
  <si>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</si>
  <si>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</si>
  <si>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808 0702 0210075640 111</t>
  </si>
  <si>
    <t>808 0702 0210075640 119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</si>
  <si>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</si>
  <si>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</si>
  <si>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</si>
  <si>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</si>
  <si>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</si>
  <si>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</si>
  <si>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</si>
  <si>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</si>
  <si>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</si>
  <si>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</si>
  <si>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</si>
  <si>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</si>
  <si>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</si>
  <si>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</si>
  <si>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</si>
  <si>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</si>
  <si>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</si>
  <si>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</si>
  <si>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</si>
  <si>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</si>
  <si>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</si>
  <si>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</si>
  <si>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</si>
  <si>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</si>
  <si>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</si>
  <si>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</si>
  <si>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</si>
  <si>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</si>
  <si>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1.2. Виды деятельности муниципального бюджетного учреждения: реализация основных общеобразовательных программ - образовательная программа дошкольного образования, образовательная программа начального общего образования </t>
  </si>
  <si>
    <t>808 0701 0210074080 111</t>
  </si>
  <si>
    <t>808 0701 0210074080 112</t>
  </si>
  <si>
    <t>808 0701 0210074080 119</t>
  </si>
  <si>
    <t>808 0701 0210074080 244</t>
  </si>
  <si>
    <t>808 0701 0210075880 111</t>
  </si>
  <si>
    <t>808 0701 0210075880 112</t>
  </si>
  <si>
    <t>808 0701 0210075880 119</t>
  </si>
  <si>
    <t>808 0701 0210075880 244</t>
  </si>
  <si>
    <t>808 0701 0210080030 111</t>
  </si>
  <si>
    <t>808 0701 0210080030 119</t>
  </si>
  <si>
    <t>808 0701 0210080030 244</t>
  </si>
  <si>
    <t>808 0702 0210074090 111</t>
  </si>
  <si>
    <t>808 0702 0210074090 119</t>
  </si>
  <si>
    <t>808 0702 0210074090 244</t>
  </si>
  <si>
    <t>808 0702 0210075640 112</t>
  </si>
  <si>
    <t>808 0702 0210075640 244</t>
  </si>
  <si>
    <t>808 0702 0210080030 111</t>
  </si>
  <si>
    <t>808 0702 0210080030 119</t>
  </si>
  <si>
    <t>808 0702 0210080030 244</t>
  </si>
  <si>
    <t>808 0703 0210075640 111</t>
  </si>
  <si>
    <t>808 0703 0210075640 119</t>
  </si>
  <si>
    <t>808 1003 0210075660 244</t>
  </si>
  <si>
    <t>Теплоснабжение</t>
  </si>
  <si>
    <t>Холодное водоснабжение</t>
  </si>
  <si>
    <t>Электроснабжение</t>
  </si>
  <si>
    <t>852</t>
  </si>
  <si>
    <t>244</t>
  </si>
  <si>
    <t>Услуги доступа к сети интернет</t>
  </si>
  <si>
    <t xml:space="preserve"> за услуги почтовой связи (комиссионный сбор) </t>
  </si>
  <si>
    <t>измерение сопротивления изоляции эл.сетей</t>
  </si>
  <si>
    <t>здание</t>
  </si>
  <si>
    <t>тех.обслуживание радиосистемы передачи извещений</t>
  </si>
  <si>
    <t>пожарная система "Тандем IP-И"</t>
  </si>
  <si>
    <t>тех.обслуживание пожарной сигнализации</t>
  </si>
  <si>
    <t>АПС</t>
  </si>
  <si>
    <t>4</t>
  </si>
  <si>
    <t>дератизация</t>
  </si>
  <si>
    <t>5</t>
  </si>
  <si>
    <t>картридж</t>
  </si>
  <si>
    <t>6</t>
  </si>
  <si>
    <t>7</t>
  </si>
  <si>
    <t>санитарно-гигиеническое обучение</t>
  </si>
  <si>
    <t>медицинский осмотр работников</t>
  </si>
  <si>
    <t>оплата услуг по организации обучения сотрудников</t>
  </si>
  <si>
    <t>подписка и приобретение периодических изданий</t>
  </si>
  <si>
    <t>приобретение книг в библиотечный фонд</t>
  </si>
  <si>
    <t>приобретение классных журналов</t>
  </si>
  <si>
    <t>канцелярские принадлежности</t>
  </si>
  <si>
    <t>8</t>
  </si>
  <si>
    <t>медикаменты</t>
  </si>
  <si>
    <t>9</t>
  </si>
  <si>
    <t>игры, игрушки</t>
  </si>
  <si>
    <t>приобретение дров</t>
  </si>
  <si>
    <t>11</t>
  </si>
  <si>
    <t>приобретение хозяйственных товаров</t>
  </si>
  <si>
    <t>12</t>
  </si>
  <si>
    <t>приобретение продуктов питания</t>
  </si>
  <si>
    <t>6.8. Расчет (обоснование)  прочих расходов</t>
  </si>
  <si>
    <t>компенсац. расход. на оплату стоим. проезда к месту использ. отпуска и обратно</t>
  </si>
  <si>
    <t xml:space="preserve">УТВЕРЖДАЮ: </t>
  </si>
  <si>
    <t>Директор МБОУ Плотбищенская НОШ № 9</t>
  </si>
  <si>
    <t>(наименование должностного лица, утверждающего документ)</t>
  </si>
  <si>
    <t xml:space="preserve">           К.В. Нестеров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</si>
  <si>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</si>
  <si>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</si>
  <si>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</si>
  <si>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</si>
  <si>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>Дата</t>
  </si>
  <si>
    <t>Наименование муниципального бюджетного учреждения</t>
  </si>
  <si>
    <t>Муниципальное бюджетное общеобразовательное учреждение "Плотбищенская начальная общеобразовательная школа № 9"</t>
  </si>
  <si>
    <t>по ОКПО</t>
  </si>
  <si>
    <t xml:space="preserve">                     ИНН / КПП                                                   2447004320/244701001</t>
  </si>
  <si>
    <t xml:space="preserve">          Единица измерения:  руб.</t>
  </si>
  <si>
    <t xml:space="preserve">Наименование  органа, осуществляющего функции и полномочия учредителя  </t>
  </si>
  <si>
    <t>Муниципальное казенное учреждение "Управление образования Енисейского района"</t>
  </si>
  <si>
    <t>по ОКЕИ</t>
  </si>
  <si>
    <t xml:space="preserve">Адрес фактического местонахождения муниципального бюджетного учреждения: </t>
  </si>
  <si>
    <t>663180 Красноярский край, Енисейский район, с.Плотбище,пер. Школьный ,д.1</t>
  </si>
  <si>
    <t>808 0702 0210080030 112</t>
  </si>
  <si>
    <t>808 0702 0210080030 852</t>
  </si>
  <si>
    <t>808 0702 5000000000 244</t>
  </si>
  <si>
    <t>808 0701 5000000000 244</t>
  </si>
  <si>
    <t>заправка картриджа и востановление картриджей</t>
  </si>
  <si>
    <t>ремонт и обслуживание оргтехники</t>
  </si>
  <si>
    <t>специальная одежда и обувь для работников</t>
  </si>
  <si>
    <t>дискеты, картриджи , тонеры</t>
  </si>
  <si>
    <t>808 0702 0210074090 112</t>
  </si>
  <si>
    <t>и выплатам учреждения на  2021г.</t>
  </si>
  <si>
    <t>на  г.</t>
  </si>
  <si>
    <t>услуги по перевозке груза</t>
  </si>
  <si>
    <t>13</t>
  </si>
  <si>
    <t>кубки, медали , ценные подарки</t>
  </si>
  <si>
    <t>10</t>
  </si>
  <si>
    <t>16</t>
  </si>
  <si>
    <t>17</t>
  </si>
  <si>
    <t>учебное оборудование</t>
  </si>
  <si>
    <t>18</t>
  </si>
  <si>
    <t>средства связи и телекоммуникаций</t>
  </si>
  <si>
    <t>бумага, семена , ткани</t>
  </si>
  <si>
    <t>808 07020210075630 244</t>
  </si>
  <si>
    <t>808 070202100S5630 244</t>
  </si>
  <si>
    <t>808 07070220076490 244</t>
  </si>
  <si>
    <t>808 0707 5000000000 244</t>
  </si>
  <si>
    <t>приобретение продуктов питания ( летний отдых)</t>
  </si>
  <si>
    <t>808 0702 0210080030 853</t>
  </si>
  <si>
    <t>853</t>
  </si>
  <si>
    <t>пени</t>
  </si>
  <si>
    <t>Установка видеонаблюдение</t>
  </si>
  <si>
    <t>на 2020   год и плановый период 2021-2022 годов</t>
  </si>
  <si>
    <t>Показатели финансового состояния учреждения на 01.12.2019 г.</t>
  </si>
  <si>
    <t>и выплатам учреждения на 01.01.2020г.</t>
  </si>
  <si>
    <t>и выплатам учреждения на  2022г.</t>
  </si>
  <si>
    <t>808 0701 0210010490 111</t>
  </si>
  <si>
    <t>808 0702 0210010490 111</t>
  </si>
  <si>
    <t>808 0701 0210010490 119</t>
  </si>
  <si>
    <t>808 0702 0210010490 119</t>
  </si>
  <si>
    <t>808 0702 021008003А 112</t>
  </si>
  <si>
    <t>808 0701 021008003А 112</t>
  </si>
  <si>
    <t xml:space="preserve">808 0701 021008003 244 </t>
  </si>
  <si>
    <t>808 0707 0220076490 244</t>
  </si>
  <si>
    <t>"25"  декабря  2019 г.</t>
  </si>
  <si>
    <t>на 01.01.2020 г.</t>
  </si>
  <si>
    <t>на 2020 г. очередной финансовый год</t>
  </si>
  <si>
    <t>на 2021 г. 1-ый год планового периода</t>
  </si>
  <si>
    <t>на 2022 г. 2-ой год планового периода</t>
  </si>
  <si>
    <t xml:space="preserve">1.3. Расчеты (обоснования) выплат персоналу </t>
  </si>
  <si>
    <t>Единовременная выплата на хозяйственное обзаведение специалистам</t>
  </si>
  <si>
    <t xml:space="preserve">Численность </t>
  </si>
  <si>
    <t>Размер 
выплаты 
в месяц, руб.</t>
  </si>
  <si>
    <t>сопровождение груза</t>
  </si>
  <si>
    <t>15</t>
  </si>
  <si>
    <t>СОУТ</t>
  </si>
  <si>
    <t xml:space="preserve">возмещение работникам расходов, связанных со служебными командировками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</si>
</sst>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_ ;[Red]\-#,##0.00\ "/>
  </numFmts>
  <fonts count="6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168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wrapText="1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18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justify" wrapText="1"/>
    </xf>
    <xf numFmtId="0" fontId="14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/>
    </xf>
    <xf numFmtId="4" fontId="1" fillId="0" borderId="0" xfId="0" applyNumberFormat="1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 indent="3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" fontId="1" fillId="0" borderId="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wrapText="1"/>
    </xf>
    <xf numFmtId="4" fontId="9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5" fillId="0" borderId="20" xfId="0" applyFont="1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4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15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8" fontId="10" fillId="0" borderId="14" xfId="0" applyNumberFormat="1" applyFont="1" applyBorder="1" applyAlignment="1">
      <alignment vertical="center" wrapText="1"/>
    </xf>
    <xf numFmtId="168" fontId="10" fillId="0" borderId="15" xfId="0" applyNumberFormat="1" applyFont="1" applyBorder="1" applyAlignment="1">
      <alignment vertical="center" wrapText="1"/>
    </xf>
    <xf numFmtId="168" fontId="10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6" xfId="42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8" fillId="0" borderId="25" xfId="42" applyFont="1" applyBorder="1" applyAlignment="1">
      <alignment horizontal="center" vertical="center" wrapText="1"/>
    </xf>
    <xf numFmtId="0" fontId="18" fillId="0" borderId="27" xfId="42" applyFont="1" applyBorder="1" applyAlignment="1">
      <alignment horizontal="center" vertical="center" wrapText="1"/>
    </xf>
    <xf numFmtId="0" fontId="18" fillId="0" borderId="26" xfId="42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36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left" vertical="center" wrapText="1" indent="2"/>
    </xf>
    <xf numFmtId="0" fontId="1" fillId="0" borderId="37" xfId="0" applyNumberFormat="1" applyFont="1" applyFill="1" applyBorder="1" applyAlignment="1">
      <alignment horizontal="left" vertical="center" wrapText="1" indent="2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 indent="2"/>
    </xf>
    <xf numFmtId="0" fontId="1" fillId="0" borderId="17" xfId="0" applyNumberFormat="1" applyFont="1" applyFill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36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center" wrapText="1"/>
    </xf>
    <xf numFmtId="169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36" xfId="0" applyNumberFormat="1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left" vertical="top"/>
    </xf>
    <xf numFmtId="4" fontId="1" fillId="0" borderId="19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3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36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 indent="2"/>
    </xf>
    <xf numFmtId="0" fontId="1" fillId="0" borderId="37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0" fontId="1" fillId="33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60" zoomScalePageLayoutView="0" workbookViewId="0" topLeftCell="A1">
      <selection activeCell="N22" sqref="N22:O22"/>
    </sheetView>
  </sheetViews>
  <sheetFormatPr defaultColWidth="9.00390625" defaultRowHeight="12.75"/>
  <sheetData>
    <row r="1" spans="1:11" ht="15">
      <c r="A1" s="57"/>
      <c r="B1" s="57"/>
      <c r="C1" s="57"/>
      <c r="D1" s="57"/>
      <c r="E1" s="57"/>
      <c r="F1" s="156"/>
      <c r="G1" s="156"/>
      <c r="H1" s="156"/>
      <c r="I1" s="156"/>
      <c r="J1" s="58"/>
      <c r="K1" s="59"/>
    </row>
    <row r="2" spans="1:15" ht="15">
      <c r="A2" s="57"/>
      <c r="B2" s="57"/>
      <c r="C2" s="57"/>
      <c r="D2" s="57"/>
      <c r="E2" s="57"/>
      <c r="F2" s="156"/>
      <c r="G2" s="156"/>
      <c r="H2" s="156"/>
      <c r="I2" s="156"/>
      <c r="J2" s="58"/>
      <c r="K2" s="59"/>
      <c r="M2" s="165" t="s">
        <v>273</v>
      </c>
      <c r="N2" s="162"/>
      <c r="O2" s="162"/>
    </row>
    <row r="3" spans="1:11" ht="15">
      <c r="A3" s="57"/>
      <c r="B3" s="57"/>
      <c r="C3" s="57"/>
      <c r="D3" s="57"/>
      <c r="E3" s="57"/>
      <c r="F3" s="156"/>
      <c r="G3" s="156"/>
      <c r="H3" s="156"/>
      <c r="I3" s="156"/>
      <c r="J3" s="58"/>
      <c r="K3" s="59"/>
    </row>
    <row r="4" spans="1:15" ht="18.75" customHeight="1">
      <c r="A4" s="57"/>
      <c r="B4" s="57"/>
      <c r="C4" s="57"/>
      <c r="D4" s="57"/>
      <c r="E4" s="57"/>
      <c r="F4" s="57"/>
      <c r="G4" s="166" t="s">
        <v>274</v>
      </c>
      <c r="H4" s="167"/>
      <c r="I4" s="167"/>
      <c r="J4" s="167"/>
      <c r="K4" s="167"/>
      <c r="L4" s="167"/>
      <c r="M4" s="167"/>
      <c r="N4" s="167"/>
      <c r="O4" s="167"/>
    </row>
    <row r="5" spans="1:15" ht="20.25" customHeight="1">
      <c r="A5" s="57"/>
      <c r="B5" s="57"/>
      <c r="C5" s="57"/>
      <c r="D5" s="57"/>
      <c r="E5" s="57"/>
      <c r="F5" s="57"/>
      <c r="G5" s="159" t="s">
        <v>275</v>
      </c>
      <c r="H5" s="159"/>
      <c r="I5" s="159"/>
      <c r="J5" s="159"/>
      <c r="K5" s="160"/>
      <c r="L5" s="160"/>
      <c r="M5" s="160"/>
      <c r="N5" s="160"/>
      <c r="O5" s="160"/>
    </row>
    <row r="6" spans="1:11" ht="15">
      <c r="A6" s="57"/>
      <c r="B6" s="57"/>
      <c r="C6" s="57"/>
      <c r="D6" s="57"/>
      <c r="E6" s="57"/>
      <c r="F6" s="57"/>
      <c r="G6" s="156"/>
      <c r="H6" s="156"/>
      <c r="I6" s="156"/>
      <c r="J6" s="58"/>
      <c r="K6" s="59"/>
    </row>
    <row r="7" spans="1:15" ht="18" customHeight="1">
      <c r="A7" s="57"/>
      <c r="B7" s="61"/>
      <c r="C7" s="57"/>
      <c r="D7" s="57"/>
      <c r="E7" s="57"/>
      <c r="F7" s="57"/>
      <c r="G7" s="157" t="s">
        <v>276</v>
      </c>
      <c r="H7" s="158"/>
      <c r="I7" s="158"/>
      <c r="J7" s="158"/>
      <c r="K7" s="158"/>
      <c r="L7" s="158"/>
      <c r="M7" s="158"/>
      <c r="N7" s="158"/>
      <c r="O7" s="158"/>
    </row>
    <row r="8" spans="1:15" ht="21.75" customHeight="1">
      <c r="A8" s="57"/>
      <c r="B8" s="62"/>
      <c r="C8" s="57"/>
      <c r="D8" s="57"/>
      <c r="E8" s="57"/>
      <c r="F8" s="57"/>
      <c r="G8" s="159" t="s">
        <v>277</v>
      </c>
      <c r="H8" s="160"/>
      <c r="I8" s="160"/>
      <c r="J8" s="160"/>
      <c r="K8" s="160"/>
      <c r="L8" s="160"/>
      <c r="M8" s="160"/>
      <c r="N8" s="160"/>
      <c r="O8" s="160"/>
    </row>
    <row r="9" spans="1:11" ht="18">
      <c r="A9" s="57"/>
      <c r="B9" s="63"/>
      <c r="C9" s="57"/>
      <c r="D9" s="57"/>
      <c r="E9" s="57"/>
      <c r="F9" s="57"/>
      <c r="G9" s="161" t="s">
        <v>334</v>
      </c>
      <c r="H9" s="161"/>
      <c r="I9" s="161"/>
      <c r="J9" s="161"/>
      <c r="K9" s="162"/>
    </row>
    <row r="10" spans="1:11" ht="18">
      <c r="A10" s="57"/>
      <c r="B10" s="63"/>
      <c r="C10" s="57"/>
      <c r="D10" s="57"/>
      <c r="E10" s="57"/>
      <c r="F10" s="57"/>
      <c r="G10" s="64"/>
      <c r="H10" s="64"/>
      <c r="I10" s="64"/>
      <c r="J10" s="64"/>
      <c r="K10" s="55"/>
    </row>
    <row r="11" spans="1:11" ht="18">
      <c r="A11" s="57"/>
      <c r="B11" s="63"/>
      <c r="C11" s="57"/>
      <c r="D11" s="57"/>
      <c r="E11" s="57"/>
      <c r="F11" s="57"/>
      <c r="G11" s="64"/>
      <c r="H11" s="64"/>
      <c r="I11" s="64"/>
      <c r="J11" s="64"/>
      <c r="K11" s="55"/>
    </row>
    <row r="12" spans="1:11" ht="18">
      <c r="A12" s="57"/>
      <c r="B12" s="63"/>
      <c r="C12" s="57"/>
      <c r="D12" s="57"/>
      <c r="E12" s="57"/>
      <c r="F12" s="57"/>
      <c r="G12" s="64"/>
      <c r="H12" s="64"/>
      <c r="I12" s="64"/>
      <c r="J12" s="64"/>
      <c r="K12" s="55"/>
    </row>
    <row r="13" spans="1:11" ht="18">
      <c r="A13" s="57"/>
      <c r="B13" s="63"/>
      <c r="C13" s="57"/>
      <c r="D13" s="57"/>
      <c r="E13" s="57"/>
      <c r="F13" s="57"/>
      <c r="G13" s="64"/>
      <c r="H13" s="64"/>
      <c r="I13" s="64"/>
      <c r="J13" s="64"/>
      <c r="K13" s="55"/>
    </row>
    <row r="14" spans="1:11" ht="18">
      <c r="A14" s="57"/>
      <c r="B14" s="63"/>
      <c r="C14" s="57"/>
      <c r="D14" s="57"/>
      <c r="E14" s="57"/>
      <c r="F14" s="57"/>
      <c r="G14" s="64"/>
      <c r="H14" s="64"/>
      <c r="I14" s="64"/>
      <c r="J14" s="64"/>
      <c r="K14" s="55"/>
    </row>
    <row r="15" spans="1:11" ht="18">
      <c r="A15" s="57"/>
      <c r="B15" s="63"/>
      <c r="C15" s="57"/>
      <c r="D15" s="57"/>
      <c r="E15" s="57"/>
      <c r="F15" s="57"/>
      <c r="G15" s="64"/>
      <c r="H15" s="64"/>
      <c r="I15" s="64"/>
      <c r="J15" s="64"/>
      <c r="K15" s="55"/>
    </row>
    <row r="16" spans="1:11" ht="18">
      <c r="A16" s="57"/>
      <c r="B16" s="63"/>
      <c r="C16" s="57"/>
      <c r="D16" s="57"/>
      <c r="E16" s="57"/>
      <c r="F16" s="57"/>
      <c r="G16" s="64"/>
      <c r="H16" s="64"/>
      <c r="I16" s="64"/>
      <c r="J16" s="64"/>
      <c r="K16" s="55"/>
    </row>
    <row r="17" spans="1:11" ht="18">
      <c r="A17" s="57"/>
      <c r="B17" s="63"/>
      <c r="C17" s="57"/>
      <c r="D17" s="57"/>
      <c r="E17" s="57"/>
      <c r="F17" s="57"/>
      <c r="G17" s="163"/>
      <c r="H17" s="163"/>
      <c r="I17" s="163"/>
      <c r="J17" s="65"/>
      <c r="K17" s="59"/>
    </row>
    <row r="18" spans="1:12" ht="23.25" customHeight="1">
      <c r="A18" s="57"/>
      <c r="B18" s="63"/>
      <c r="C18" s="57"/>
      <c r="D18" s="164" t="s">
        <v>278</v>
      </c>
      <c r="E18" s="164"/>
      <c r="F18" s="164"/>
      <c r="G18" s="164"/>
      <c r="H18" s="164"/>
      <c r="I18" s="164"/>
      <c r="J18" s="164"/>
      <c r="K18" s="164"/>
      <c r="L18" s="164"/>
    </row>
    <row r="19" spans="1:11" ht="23.25" customHeight="1">
      <c r="A19" s="57"/>
      <c r="B19" s="63"/>
      <c r="C19" s="57"/>
      <c r="D19" s="148" t="s">
        <v>322</v>
      </c>
      <c r="E19" s="149"/>
      <c r="F19" s="149"/>
      <c r="G19" s="149"/>
      <c r="H19" s="149"/>
      <c r="I19" s="149"/>
      <c r="J19" s="149"/>
      <c r="K19" s="149"/>
    </row>
    <row r="20" spans="1:15" ht="13.5">
      <c r="A20" s="57"/>
      <c r="B20" s="63"/>
      <c r="C20" s="57"/>
      <c r="D20" s="57"/>
      <c r="E20" s="57"/>
      <c r="F20" s="57"/>
      <c r="G20" s="57"/>
      <c r="H20" s="57"/>
      <c r="I20" s="57"/>
      <c r="J20" s="57"/>
      <c r="K20" s="59"/>
      <c r="M20" s="67"/>
      <c r="N20" s="150" t="s">
        <v>279</v>
      </c>
      <c r="O20" s="150"/>
    </row>
    <row r="21" spans="1:15" ht="18">
      <c r="A21" s="151"/>
      <c r="B21" s="151"/>
      <c r="C21" s="151"/>
      <c r="D21" s="151"/>
      <c r="E21" s="151"/>
      <c r="F21" s="151"/>
      <c r="G21" s="57"/>
      <c r="H21" s="57"/>
      <c r="I21" s="152"/>
      <c r="J21" s="152"/>
      <c r="K21" s="153"/>
      <c r="L21" s="154" t="s">
        <v>280</v>
      </c>
      <c r="M21" s="155"/>
      <c r="N21" s="134"/>
      <c r="O21" s="135"/>
    </row>
    <row r="22" spans="1:15" ht="15">
      <c r="A22" s="57"/>
      <c r="B22" s="63"/>
      <c r="C22" s="57"/>
      <c r="D22" s="57"/>
      <c r="E22" s="57"/>
      <c r="F22" s="57"/>
      <c r="G22" s="57"/>
      <c r="H22" s="57"/>
      <c r="I22" s="57"/>
      <c r="J22" s="57"/>
      <c r="K22" s="69"/>
      <c r="L22" s="70"/>
      <c r="M22" s="68" t="s">
        <v>281</v>
      </c>
      <c r="N22" s="143">
        <v>43824</v>
      </c>
      <c r="O22" s="144"/>
    </row>
    <row r="23" spans="1:17" ht="15">
      <c r="A23" s="145"/>
      <c r="B23" s="145"/>
      <c r="C23" s="145"/>
      <c r="D23" s="145"/>
      <c r="E23" s="145"/>
      <c r="F23" s="145"/>
      <c r="G23" s="57"/>
      <c r="H23" s="57"/>
      <c r="I23" s="57"/>
      <c r="J23" s="57"/>
      <c r="K23" s="59"/>
      <c r="L23" s="71"/>
      <c r="M23" s="72"/>
      <c r="N23" s="134"/>
      <c r="O23" s="135"/>
      <c r="Q23" s="146"/>
    </row>
    <row r="24" spans="1:17" ht="76.5" customHeight="1">
      <c r="A24" s="147" t="s">
        <v>282</v>
      </c>
      <c r="B24" s="147"/>
      <c r="C24" s="147"/>
      <c r="D24" s="147"/>
      <c r="E24" s="74"/>
      <c r="F24" s="147" t="s">
        <v>283</v>
      </c>
      <c r="G24" s="147"/>
      <c r="H24" s="147"/>
      <c r="I24" s="147"/>
      <c r="J24" s="57"/>
      <c r="K24" s="59"/>
      <c r="L24" s="73"/>
      <c r="M24" s="75"/>
      <c r="N24" s="134"/>
      <c r="O24" s="135"/>
      <c r="Q24" s="146"/>
    </row>
    <row r="25" spans="1:15" ht="20.25">
      <c r="A25" s="57"/>
      <c r="B25" s="66"/>
      <c r="C25" s="66"/>
      <c r="D25" s="66"/>
      <c r="E25" s="66"/>
      <c r="F25" s="66"/>
      <c r="G25" s="66"/>
      <c r="H25" s="66"/>
      <c r="I25" s="66"/>
      <c r="J25" s="66"/>
      <c r="L25" s="73"/>
      <c r="M25" s="68" t="s">
        <v>284</v>
      </c>
      <c r="N25" s="134">
        <v>13956846</v>
      </c>
      <c r="O25" s="135"/>
    </row>
    <row r="26" spans="1:15" ht="15">
      <c r="A26" s="137" t="s">
        <v>285</v>
      </c>
      <c r="B26" s="138"/>
      <c r="C26" s="138"/>
      <c r="D26" s="138"/>
      <c r="E26" s="138"/>
      <c r="F26" s="138"/>
      <c r="G26" s="138"/>
      <c r="H26" s="138"/>
      <c r="I26" s="138"/>
      <c r="J26" s="77"/>
      <c r="K26" s="78"/>
      <c r="L26" s="71"/>
      <c r="M26" s="72"/>
      <c r="N26" s="139"/>
      <c r="O26" s="140"/>
    </row>
    <row r="27" spans="1:15" ht="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8"/>
      <c r="L27" s="71"/>
      <c r="M27" s="72"/>
      <c r="N27" s="79"/>
      <c r="O27" s="80"/>
    </row>
    <row r="28" spans="1:15" ht="15">
      <c r="A28" s="141" t="s">
        <v>286</v>
      </c>
      <c r="B28" s="141"/>
      <c r="C28" s="141"/>
      <c r="D28" s="141"/>
      <c r="E28" s="141"/>
      <c r="F28" s="141"/>
      <c r="G28" s="82"/>
      <c r="H28" s="82"/>
      <c r="I28" s="82"/>
      <c r="J28" s="82"/>
      <c r="K28" s="59"/>
      <c r="L28" s="60"/>
      <c r="M28" s="72"/>
      <c r="N28" s="139"/>
      <c r="O28" s="140"/>
    </row>
    <row r="29" spans="1:15" ht="15">
      <c r="A29" s="81"/>
      <c r="B29" s="81"/>
      <c r="C29" s="81"/>
      <c r="D29" s="81"/>
      <c r="E29" s="81"/>
      <c r="F29" s="81"/>
      <c r="G29" s="82"/>
      <c r="H29" s="82"/>
      <c r="I29" s="82"/>
      <c r="J29" s="82"/>
      <c r="K29" s="59"/>
      <c r="L29" s="60"/>
      <c r="M29" s="72"/>
      <c r="N29" s="79"/>
      <c r="O29" s="80"/>
    </row>
    <row r="30" spans="1:15" ht="76.5" customHeight="1">
      <c r="A30" s="136" t="s">
        <v>287</v>
      </c>
      <c r="B30" s="136"/>
      <c r="C30" s="136"/>
      <c r="D30" s="136"/>
      <c r="E30" s="84"/>
      <c r="F30" s="142" t="s">
        <v>288</v>
      </c>
      <c r="G30" s="142"/>
      <c r="H30" s="142"/>
      <c r="I30" s="142"/>
      <c r="J30" s="56"/>
      <c r="K30" s="59"/>
      <c r="L30" s="60"/>
      <c r="M30" s="85"/>
      <c r="N30" s="134"/>
      <c r="O30" s="135"/>
    </row>
    <row r="31" spans="1:15" ht="12.75" customHeight="1">
      <c r="A31" s="136"/>
      <c r="B31" s="136"/>
      <c r="C31" s="136"/>
      <c r="D31" s="136"/>
      <c r="E31" s="84"/>
      <c r="F31" s="142"/>
      <c r="G31" s="142"/>
      <c r="H31" s="142"/>
      <c r="I31" s="142"/>
      <c r="J31" s="56"/>
      <c r="K31" s="59"/>
      <c r="L31" s="86"/>
      <c r="M31" s="87"/>
      <c r="N31" s="134"/>
      <c r="O31" s="135"/>
    </row>
    <row r="32" spans="1:15" ht="18">
      <c r="A32" s="83"/>
      <c r="B32" s="83"/>
      <c r="C32" s="83"/>
      <c r="D32" s="83"/>
      <c r="E32" s="88"/>
      <c r="F32" s="83"/>
      <c r="G32" s="83"/>
      <c r="H32" s="83"/>
      <c r="I32" s="83"/>
      <c r="J32" s="83"/>
      <c r="K32" s="59"/>
      <c r="L32" s="60"/>
      <c r="M32" s="89" t="s">
        <v>289</v>
      </c>
      <c r="N32" s="134">
        <v>383</v>
      </c>
      <c r="O32" s="135"/>
    </row>
    <row r="33" spans="1:15" ht="18">
      <c r="A33" s="83"/>
      <c r="B33" s="83"/>
      <c r="C33" s="83"/>
      <c r="D33" s="83"/>
      <c r="E33" s="88"/>
      <c r="F33" s="83"/>
      <c r="G33" s="83"/>
      <c r="H33" s="83"/>
      <c r="I33" s="83"/>
      <c r="J33" s="83"/>
      <c r="K33" s="59"/>
      <c r="L33" s="60"/>
      <c r="M33" s="89"/>
      <c r="N33" s="89"/>
      <c r="O33" s="89"/>
    </row>
    <row r="34" spans="1:15" ht="53.25" customHeight="1">
      <c r="A34" s="136" t="s">
        <v>290</v>
      </c>
      <c r="B34" s="136"/>
      <c r="C34" s="136"/>
      <c r="D34" s="136"/>
      <c r="E34" s="90"/>
      <c r="F34" s="136" t="s">
        <v>291</v>
      </c>
      <c r="G34" s="136"/>
      <c r="H34" s="136"/>
      <c r="I34" s="136"/>
      <c r="J34" s="83"/>
      <c r="K34" s="91"/>
      <c r="L34" s="92"/>
      <c r="M34" s="93"/>
      <c r="N34" s="93"/>
      <c r="O34" s="93"/>
    </row>
  </sheetData>
  <sheetProtection/>
  <mergeCells count="37">
    <mergeCell ref="F1:I1"/>
    <mergeCell ref="F2:I2"/>
    <mergeCell ref="M2:O2"/>
    <mergeCell ref="F3:I3"/>
    <mergeCell ref="G4:O4"/>
    <mergeCell ref="G5:O5"/>
    <mergeCell ref="G6:I6"/>
    <mergeCell ref="G7:O7"/>
    <mergeCell ref="G8:O8"/>
    <mergeCell ref="G9:K9"/>
    <mergeCell ref="G17:I17"/>
    <mergeCell ref="D18:L18"/>
    <mergeCell ref="D19:K19"/>
    <mergeCell ref="N20:O20"/>
    <mergeCell ref="A21:F21"/>
    <mergeCell ref="I21:K21"/>
    <mergeCell ref="L21:M21"/>
    <mergeCell ref="N21:O21"/>
    <mergeCell ref="N30:O30"/>
    <mergeCell ref="N31:O31"/>
    <mergeCell ref="N22:O22"/>
    <mergeCell ref="A23:F23"/>
    <mergeCell ref="N23:O23"/>
    <mergeCell ref="Q23:Q24"/>
    <mergeCell ref="A24:D24"/>
    <mergeCell ref="F24:I24"/>
    <mergeCell ref="N24:O24"/>
    <mergeCell ref="N32:O32"/>
    <mergeCell ref="A34:D34"/>
    <mergeCell ref="F34:I34"/>
    <mergeCell ref="N25:O25"/>
    <mergeCell ref="A26:I26"/>
    <mergeCell ref="N26:O26"/>
    <mergeCell ref="A28:F28"/>
    <mergeCell ref="N28:O28"/>
    <mergeCell ref="A30:D31"/>
    <mergeCell ref="F30:I3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="50" zoomScaleSheetLayoutView="50" zoomScalePageLayoutView="0" workbookViewId="0" topLeftCell="A1">
      <selection activeCell="D55" sqref="D55:D57"/>
    </sheetView>
  </sheetViews>
  <sheetFormatPr defaultColWidth="9.00390625" defaultRowHeight="12.75"/>
  <cols>
    <col min="2" max="2" width="12.00390625" style="0" customWidth="1"/>
    <col min="3" max="3" width="84.625" style="0" customWidth="1"/>
    <col min="4" max="4" width="22.875" style="0" customWidth="1"/>
  </cols>
  <sheetData>
    <row r="2" spans="2:4" ht="24" customHeight="1">
      <c r="B2" s="181" t="s">
        <v>158</v>
      </c>
      <c r="C2" s="181"/>
      <c r="D2" s="181"/>
    </row>
    <row r="3" ht="12.75" customHeight="1"/>
    <row r="4" spans="2:3" ht="24.75" customHeight="1">
      <c r="B4" s="182" t="s">
        <v>159</v>
      </c>
      <c r="C4" s="182"/>
    </row>
    <row r="5" spans="2:4" ht="12.75">
      <c r="B5" s="182" t="s">
        <v>160</v>
      </c>
      <c r="C5" s="182"/>
      <c r="D5" s="182"/>
    </row>
    <row r="6" spans="2:4" ht="12.75">
      <c r="B6" s="182"/>
      <c r="C6" s="182"/>
      <c r="D6" s="182"/>
    </row>
    <row r="7" spans="2:4" ht="12.75">
      <c r="B7" s="182"/>
      <c r="C7" s="182"/>
      <c r="D7" s="182"/>
    </row>
    <row r="8" spans="2:4" ht="12.75">
      <c r="B8" s="182"/>
      <c r="C8" s="182"/>
      <c r="D8" s="182"/>
    </row>
    <row r="9" spans="2:4" ht="12.75">
      <c r="B9" s="182"/>
      <c r="C9" s="182"/>
      <c r="D9" s="182"/>
    </row>
    <row r="10" spans="2:4" ht="12.75">
      <c r="B10" s="182"/>
      <c r="C10" s="182"/>
      <c r="D10" s="182"/>
    </row>
    <row r="11" spans="2:4" ht="88.5" customHeight="1">
      <c r="B11" s="182"/>
      <c r="C11" s="182"/>
      <c r="D11" s="182"/>
    </row>
    <row r="13" spans="2:4" ht="61.5" customHeight="1">
      <c r="B13" s="182" t="s">
        <v>213</v>
      </c>
      <c r="C13" s="182"/>
      <c r="D13" s="182"/>
    </row>
    <row r="15" spans="2:4" ht="24.75" customHeight="1">
      <c r="B15" s="183" t="s">
        <v>161</v>
      </c>
      <c r="C15" s="183"/>
      <c r="D15" s="183"/>
    </row>
    <row r="18" spans="5:6" ht="12.75">
      <c r="E18" s="162"/>
      <c r="F18" s="162"/>
    </row>
    <row r="20" spans="2:13" ht="20.25">
      <c r="B20" s="179" t="s">
        <v>323</v>
      </c>
      <c r="C20" s="180"/>
      <c r="D20" s="180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76" t="s">
        <v>178</v>
      </c>
      <c r="D21" s="177"/>
      <c r="I21" s="175"/>
      <c r="J21" s="175"/>
      <c r="K21" s="175"/>
    </row>
    <row r="22" ht="15">
      <c r="B22" s="12"/>
    </row>
    <row r="23" spans="4:5" ht="15">
      <c r="D23" s="152" t="s">
        <v>190</v>
      </c>
      <c r="E23" s="152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">
      <c r="B26" s="15">
        <v>1</v>
      </c>
      <c r="C26" s="15">
        <v>2</v>
      </c>
      <c r="D26" s="15">
        <v>3</v>
      </c>
    </row>
    <row r="27" spans="2:4" ht="18">
      <c r="B27" s="16"/>
      <c r="C27" s="35" t="s">
        <v>81</v>
      </c>
      <c r="D27" s="48">
        <v>4554</v>
      </c>
    </row>
    <row r="28" spans="2:4" ht="18">
      <c r="B28" s="170"/>
      <c r="C28" s="18" t="s">
        <v>82</v>
      </c>
      <c r="D28" s="172">
        <v>2244</v>
      </c>
    </row>
    <row r="29" spans="2:4" ht="12.75">
      <c r="B29" s="171"/>
      <c r="C29" s="168" t="s">
        <v>83</v>
      </c>
      <c r="D29" s="173"/>
    </row>
    <row r="30" spans="2:4" ht="12.75">
      <c r="B30" s="169"/>
      <c r="C30" s="178"/>
      <c r="D30" s="174"/>
    </row>
    <row r="31" spans="2:4" ht="18">
      <c r="B31" s="170"/>
      <c r="C31" s="18" t="s">
        <v>2</v>
      </c>
      <c r="D31" s="172">
        <v>16</v>
      </c>
    </row>
    <row r="32" spans="2:4" ht="12.75">
      <c r="B32" s="171"/>
      <c r="C32" s="168" t="s">
        <v>84</v>
      </c>
      <c r="D32" s="173"/>
    </row>
    <row r="33" spans="2:4" ht="12.75">
      <c r="B33" s="169"/>
      <c r="C33" s="169"/>
      <c r="D33" s="174"/>
    </row>
    <row r="34" spans="2:4" ht="18">
      <c r="B34" s="16"/>
      <c r="C34" s="19" t="s">
        <v>85</v>
      </c>
      <c r="D34" s="48">
        <v>1651</v>
      </c>
    </row>
    <row r="35" spans="2:4" ht="18">
      <c r="B35" s="170"/>
      <c r="C35" s="18" t="s">
        <v>2</v>
      </c>
      <c r="D35" s="172">
        <v>16</v>
      </c>
    </row>
    <row r="36" spans="2:4" ht="12.75">
      <c r="B36" s="171"/>
      <c r="C36" s="168" t="s">
        <v>84</v>
      </c>
      <c r="D36" s="173"/>
    </row>
    <row r="37" spans="2:4" ht="12.75">
      <c r="B37" s="169"/>
      <c r="C37" s="169"/>
      <c r="D37" s="174"/>
    </row>
    <row r="38" spans="2:4" ht="18">
      <c r="B38" s="16"/>
      <c r="C38" s="35" t="s">
        <v>86</v>
      </c>
      <c r="D38" s="48">
        <v>16</v>
      </c>
    </row>
    <row r="39" spans="2:4" ht="18">
      <c r="B39" s="170"/>
      <c r="C39" s="18" t="s">
        <v>82</v>
      </c>
      <c r="D39" s="172">
        <v>0</v>
      </c>
    </row>
    <row r="40" spans="2:4" ht="12.75">
      <c r="B40" s="171"/>
      <c r="C40" s="168" t="s">
        <v>87</v>
      </c>
      <c r="D40" s="173"/>
    </row>
    <row r="41" spans="2:4" ht="12.75">
      <c r="B41" s="169"/>
      <c r="C41" s="169"/>
      <c r="D41" s="174"/>
    </row>
    <row r="42" spans="2:4" ht="18">
      <c r="B42" s="170"/>
      <c r="C42" s="18" t="s">
        <v>2</v>
      </c>
      <c r="D42" s="172">
        <v>0</v>
      </c>
    </row>
    <row r="43" spans="2:4" ht="17.25">
      <c r="B43" s="171"/>
      <c r="C43" s="20"/>
      <c r="D43" s="173"/>
    </row>
    <row r="44" spans="2:4" ht="18">
      <c r="B44" s="169"/>
      <c r="C44" s="21" t="s">
        <v>88</v>
      </c>
      <c r="D44" s="174"/>
    </row>
    <row r="45" spans="2:4" ht="18">
      <c r="B45" s="16"/>
      <c r="C45" s="16"/>
      <c r="D45" s="48">
        <v>0</v>
      </c>
    </row>
    <row r="46" spans="2:4" ht="36">
      <c r="B46" s="16"/>
      <c r="C46" s="19" t="s">
        <v>89</v>
      </c>
      <c r="D46" s="48">
        <v>0</v>
      </c>
    </row>
    <row r="47" spans="2:4" ht="18">
      <c r="B47" s="16"/>
      <c r="C47" s="19" t="s">
        <v>90</v>
      </c>
      <c r="D47" s="48">
        <v>0</v>
      </c>
    </row>
    <row r="48" spans="2:4" ht="18">
      <c r="B48" s="16"/>
      <c r="C48" s="19" t="s">
        <v>91</v>
      </c>
      <c r="D48" s="48">
        <v>0</v>
      </c>
    </row>
    <row r="49" spans="2:4" ht="18">
      <c r="B49" s="16"/>
      <c r="C49" s="19" t="s">
        <v>92</v>
      </c>
      <c r="D49" s="48">
        <v>16</v>
      </c>
    </row>
    <row r="50" spans="2:4" ht="18">
      <c r="B50" s="16"/>
      <c r="C50" s="17" t="s">
        <v>93</v>
      </c>
      <c r="D50" s="48">
        <v>393</v>
      </c>
    </row>
    <row r="51" spans="2:4" ht="18">
      <c r="B51" s="170"/>
      <c r="C51" s="18" t="s">
        <v>82</v>
      </c>
      <c r="D51" s="172">
        <v>0</v>
      </c>
    </row>
    <row r="52" spans="2:4" ht="12.75">
      <c r="B52" s="171"/>
      <c r="C52" s="168" t="s">
        <v>94</v>
      </c>
      <c r="D52" s="173"/>
    </row>
    <row r="53" spans="2:4" ht="12.75">
      <c r="B53" s="169"/>
      <c r="C53" s="169"/>
      <c r="D53" s="174"/>
    </row>
    <row r="54" spans="2:4" ht="18">
      <c r="B54" s="16"/>
      <c r="C54" s="19" t="s">
        <v>95</v>
      </c>
      <c r="D54" s="48">
        <v>393</v>
      </c>
    </row>
    <row r="55" spans="2:4" ht="18">
      <c r="B55" s="170"/>
      <c r="C55" s="18" t="s">
        <v>2</v>
      </c>
      <c r="D55" s="172">
        <v>0</v>
      </c>
    </row>
    <row r="56" spans="2:4" ht="12.75">
      <c r="B56" s="171"/>
      <c r="C56" s="168" t="s">
        <v>96</v>
      </c>
      <c r="D56" s="173"/>
    </row>
    <row r="57" spans="2:4" ht="12.75">
      <c r="B57" s="169"/>
      <c r="C57" s="169"/>
      <c r="D57" s="174"/>
    </row>
  </sheetData>
  <sheetProtection/>
  <mergeCells count="30">
    <mergeCell ref="E18:F18"/>
    <mergeCell ref="D39:D41"/>
    <mergeCell ref="C36:C37"/>
    <mergeCell ref="D31:D33"/>
    <mergeCell ref="B2:D2"/>
    <mergeCell ref="B4:C4"/>
    <mergeCell ref="B5:D11"/>
    <mergeCell ref="B13:D13"/>
    <mergeCell ref="B15:D15"/>
    <mergeCell ref="B28:B30"/>
    <mergeCell ref="D28:D30"/>
    <mergeCell ref="D23:E23"/>
    <mergeCell ref="C29:C30"/>
    <mergeCell ref="B20:D20"/>
    <mergeCell ref="B51:B53"/>
    <mergeCell ref="D51:D53"/>
    <mergeCell ref="C52:C53"/>
    <mergeCell ref="B42:B44"/>
    <mergeCell ref="C32:C33"/>
    <mergeCell ref="B31:B33"/>
    <mergeCell ref="C56:C57"/>
    <mergeCell ref="B55:B57"/>
    <mergeCell ref="D55:D57"/>
    <mergeCell ref="I21:K21"/>
    <mergeCell ref="C21:D21"/>
    <mergeCell ref="D42:D44"/>
    <mergeCell ref="B35:B37"/>
    <mergeCell ref="D35:D37"/>
    <mergeCell ref="C40:C41"/>
    <mergeCell ref="B39:B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8"/>
  <sheetViews>
    <sheetView view="pageBreakPreview" zoomScale="50" zoomScaleNormal="70" zoomScaleSheetLayoutView="50" zoomScalePageLayoutView="0" workbookViewId="0" topLeftCell="A1">
      <selection activeCell="I313" sqref="I313"/>
    </sheetView>
  </sheetViews>
  <sheetFormatPr defaultColWidth="9.00390625" defaultRowHeight="12.75"/>
  <cols>
    <col min="1" max="1" width="44.00390625" style="0" customWidth="1"/>
    <col min="2" max="2" width="9.625" style="0" customWidth="1"/>
    <col min="3" max="3" width="32.50390625" style="0" customWidth="1"/>
    <col min="4" max="4" width="17.875" style="0" customWidth="1"/>
    <col min="5" max="5" width="19.625" style="0" customWidth="1"/>
    <col min="6" max="6" width="26.875" style="0" customWidth="1"/>
    <col min="7" max="7" width="20.00390625" style="0" customWidth="1"/>
    <col min="8" max="8" width="17.875" style="0" customWidth="1"/>
    <col min="9" max="9" width="18.625" style="0" customWidth="1"/>
    <col min="10" max="10" width="17.375" style="0" customWidth="1"/>
    <col min="11" max="11" width="20.625" style="0" customWidth="1"/>
    <col min="12" max="16384" width="8.875" style="22" customWidth="1"/>
  </cols>
  <sheetData>
    <row r="1" spans="10:11" ht="33.75" customHeight="1">
      <c r="J1" s="33" t="s">
        <v>157</v>
      </c>
      <c r="K1" s="34"/>
    </row>
    <row r="2" spans="1:11" ht="20.25" customHeight="1">
      <c r="A2" s="228" t="s">
        <v>97</v>
      </c>
      <c r="B2" s="228"/>
      <c r="C2" s="228"/>
      <c r="D2" s="228"/>
      <c r="E2" s="228"/>
      <c r="F2" s="228"/>
      <c r="G2" s="228"/>
      <c r="H2" s="228"/>
      <c r="I2" s="228"/>
      <c r="J2" s="228"/>
      <c r="K2" s="24"/>
    </row>
    <row r="3" spans="1:11" ht="20.25" customHeight="1">
      <c r="A3" s="207" t="s">
        <v>324</v>
      </c>
      <c r="B3" s="207"/>
      <c r="C3" s="207"/>
      <c r="D3" s="207"/>
      <c r="E3" s="207"/>
      <c r="F3" s="207"/>
      <c r="G3" s="207"/>
      <c r="H3" s="207"/>
      <c r="I3" s="207"/>
      <c r="J3" s="207"/>
      <c r="K3" s="40"/>
    </row>
    <row r="6" spans="1:10" ht="18.75">
      <c r="A6" s="217" t="s">
        <v>48</v>
      </c>
      <c r="B6" s="217" t="s">
        <v>98</v>
      </c>
      <c r="C6" s="217" t="s">
        <v>99</v>
      </c>
      <c r="D6" s="223" t="s">
        <v>100</v>
      </c>
      <c r="E6" s="224"/>
      <c r="F6" s="224"/>
      <c r="G6" s="224"/>
      <c r="H6" s="224"/>
      <c r="I6" s="224"/>
      <c r="J6" s="224"/>
    </row>
    <row r="7" spans="1:10" ht="26.25" customHeight="1">
      <c r="A7" s="218"/>
      <c r="B7" s="218"/>
      <c r="C7" s="218"/>
      <c r="D7" s="217" t="s">
        <v>3</v>
      </c>
      <c r="E7" s="223" t="s">
        <v>2</v>
      </c>
      <c r="F7" s="224"/>
      <c r="G7" s="224"/>
      <c r="H7" s="224"/>
      <c r="I7" s="224"/>
      <c r="J7" s="224"/>
    </row>
    <row r="8" spans="1:10" ht="131.25" customHeight="1">
      <c r="A8" s="218"/>
      <c r="B8" s="218"/>
      <c r="C8" s="218"/>
      <c r="D8" s="218"/>
      <c r="E8" s="217" t="s">
        <v>165</v>
      </c>
      <c r="F8" s="225" t="s">
        <v>101</v>
      </c>
      <c r="G8" s="217" t="s">
        <v>102</v>
      </c>
      <c r="H8" s="217" t="s">
        <v>103</v>
      </c>
      <c r="I8" s="223" t="s">
        <v>104</v>
      </c>
      <c r="J8" s="227"/>
    </row>
    <row r="9" spans="1:10" ht="37.5">
      <c r="A9" s="219"/>
      <c r="B9" s="219"/>
      <c r="C9" s="219"/>
      <c r="D9" s="219"/>
      <c r="E9" s="219"/>
      <c r="F9" s="226"/>
      <c r="G9" s="219"/>
      <c r="H9" s="219"/>
      <c r="I9" s="23" t="s">
        <v>3</v>
      </c>
      <c r="J9" s="23" t="s">
        <v>105</v>
      </c>
    </row>
    <row r="10" spans="1:10" ht="18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0" ht="37.5">
      <c r="A11" s="37" t="s">
        <v>106</v>
      </c>
      <c r="B11" s="23">
        <v>100</v>
      </c>
      <c r="C11" s="23" t="s">
        <v>107</v>
      </c>
      <c r="D11" s="49">
        <f>E11+F11+G11+I11</f>
        <v>12899573.91</v>
      </c>
      <c r="E11" s="49">
        <f>E16</f>
        <v>12166607.27</v>
      </c>
      <c r="F11" s="49">
        <f>F20</f>
        <v>610966.64</v>
      </c>
      <c r="G11" s="49">
        <f>G20</f>
        <v>0</v>
      </c>
      <c r="H11" s="49">
        <f>H16</f>
        <v>0</v>
      </c>
      <c r="I11" s="49">
        <f>I12+I16+I18+I19+I21+I22</f>
        <v>122000</v>
      </c>
      <c r="J11" s="49">
        <f>J16</f>
        <v>0</v>
      </c>
    </row>
    <row r="12" spans="1:10" ht="18.75">
      <c r="A12" s="27" t="s">
        <v>2</v>
      </c>
      <c r="B12" s="217">
        <v>110</v>
      </c>
      <c r="C12" s="220"/>
      <c r="D12" s="212"/>
      <c r="E12" s="212" t="s">
        <v>107</v>
      </c>
      <c r="F12" s="212" t="s">
        <v>107</v>
      </c>
      <c r="G12" s="212" t="s">
        <v>107</v>
      </c>
      <c r="H12" s="212" t="s">
        <v>107</v>
      </c>
      <c r="I12" s="212"/>
      <c r="J12" s="212" t="s">
        <v>107</v>
      </c>
    </row>
    <row r="13" spans="1:10" ht="12.75">
      <c r="A13" s="215" t="s">
        <v>108</v>
      </c>
      <c r="B13" s="218"/>
      <c r="C13" s="221"/>
      <c r="D13" s="213"/>
      <c r="E13" s="213"/>
      <c r="F13" s="213"/>
      <c r="G13" s="213"/>
      <c r="H13" s="213"/>
      <c r="I13" s="213"/>
      <c r="J13" s="213"/>
    </row>
    <row r="14" spans="1:10" ht="12.75">
      <c r="A14" s="216"/>
      <c r="B14" s="219"/>
      <c r="C14" s="222"/>
      <c r="D14" s="214"/>
      <c r="E14" s="214"/>
      <c r="F14" s="214"/>
      <c r="G14" s="214"/>
      <c r="H14" s="214"/>
      <c r="I14" s="214"/>
      <c r="J14" s="214"/>
    </row>
    <row r="15" spans="1:10" ht="18.75">
      <c r="A15" s="38"/>
      <c r="B15" s="47"/>
      <c r="C15" s="45"/>
      <c r="D15" s="49"/>
      <c r="E15" s="49"/>
      <c r="F15" s="49"/>
      <c r="G15" s="49"/>
      <c r="H15" s="49"/>
      <c r="I15" s="49"/>
      <c r="J15" s="49"/>
    </row>
    <row r="16" spans="1:10" ht="18.75">
      <c r="A16" s="25" t="s">
        <v>109</v>
      </c>
      <c r="B16" s="23">
        <v>120</v>
      </c>
      <c r="C16" s="45" t="s">
        <v>179</v>
      </c>
      <c r="D16" s="49">
        <f>E16+H16+I16</f>
        <v>12288607.27</v>
      </c>
      <c r="E16" s="49">
        <f>E24</f>
        <v>12166607.27</v>
      </c>
      <c r="F16" s="49" t="s">
        <v>107</v>
      </c>
      <c r="G16" s="49" t="s">
        <v>107</v>
      </c>
      <c r="H16" s="49"/>
      <c r="I16" s="49">
        <f>I24</f>
        <v>122000</v>
      </c>
      <c r="J16" s="49"/>
    </row>
    <row r="17" spans="1:10" ht="18.75">
      <c r="A17" s="38"/>
      <c r="B17" s="47"/>
      <c r="C17" s="45"/>
      <c r="D17" s="49"/>
      <c r="E17" s="49"/>
      <c r="F17" s="49"/>
      <c r="G17" s="49"/>
      <c r="H17" s="49"/>
      <c r="I17" s="49"/>
      <c r="J17" s="49"/>
    </row>
    <row r="18" spans="1:10" ht="37.5">
      <c r="A18" s="25" t="s">
        <v>110</v>
      </c>
      <c r="B18" s="23">
        <v>130</v>
      </c>
      <c r="C18" s="45"/>
      <c r="D18" s="49"/>
      <c r="E18" s="49" t="s">
        <v>107</v>
      </c>
      <c r="F18" s="49" t="s">
        <v>107</v>
      </c>
      <c r="G18" s="49" t="s">
        <v>107</v>
      </c>
      <c r="H18" s="49" t="s">
        <v>107</v>
      </c>
      <c r="I18" s="49"/>
      <c r="J18" s="49" t="s">
        <v>107</v>
      </c>
    </row>
    <row r="19" spans="1:10" ht="93.75">
      <c r="A19" s="25" t="s">
        <v>111</v>
      </c>
      <c r="B19" s="23">
        <v>140</v>
      </c>
      <c r="C19" s="45"/>
      <c r="D19" s="49"/>
      <c r="E19" s="49" t="s">
        <v>107</v>
      </c>
      <c r="F19" s="49" t="s">
        <v>107</v>
      </c>
      <c r="G19" s="49" t="s">
        <v>107</v>
      </c>
      <c r="H19" s="49" t="s">
        <v>107</v>
      </c>
      <c r="I19" s="49"/>
      <c r="J19" s="49" t="s">
        <v>107</v>
      </c>
    </row>
    <row r="20" spans="1:10" ht="37.5">
      <c r="A20" s="25" t="s">
        <v>112</v>
      </c>
      <c r="B20" s="23">
        <v>150</v>
      </c>
      <c r="C20" s="45" t="s">
        <v>180</v>
      </c>
      <c r="D20" s="49">
        <f>F20+G20</f>
        <v>610966.64</v>
      </c>
      <c r="E20" s="49" t="s">
        <v>107</v>
      </c>
      <c r="F20" s="49">
        <f>F24</f>
        <v>610966.64</v>
      </c>
      <c r="G20" s="49"/>
      <c r="H20" s="49" t="s">
        <v>107</v>
      </c>
      <c r="I20" s="49" t="s">
        <v>107</v>
      </c>
      <c r="J20" s="49" t="s">
        <v>107</v>
      </c>
    </row>
    <row r="21" spans="1:10" ht="18.75">
      <c r="A21" s="25" t="s">
        <v>113</v>
      </c>
      <c r="B21" s="23">
        <v>160</v>
      </c>
      <c r="C21" s="45"/>
      <c r="D21" s="49"/>
      <c r="E21" s="49" t="s">
        <v>107</v>
      </c>
      <c r="F21" s="49" t="s">
        <v>107</v>
      </c>
      <c r="G21" s="49" t="s">
        <v>107</v>
      </c>
      <c r="H21" s="49" t="s">
        <v>107</v>
      </c>
      <c r="I21" s="49"/>
      <c r="J21" s="49"/>
    </row>
    <row r="22" spans="1:10" ht="18.75">
      <c r="A22" s="25" t="s">
        <v>114</v>
      </c>
      <c r="B22" s="23">
        <v>180</v>
      </c>
      <c r="C22" s="45" t="s">
        <v>107</v>
      </c>
      <c r="D22" s="49"/>
      <c r="E22" s="49" t="s">
        <v>107</v>
      </c>
      <c r="F22" s="49" t="s">
        <v>107</v>
      </c>
      <c r="G22" s="49" t="s">
        <v>107</v>
      </c>
      <c r="H22" s="49" t="s">
        <v>107</v>
      </c>
      <c r="I22" s="49"/>
      <c r="J22" s="49" t="s">
        <v>107</v>
      </c>
    </row>
    <row r="23" spans="1:10" ht="18.75">
      <c r="A23" s="38"/>
      <c r="B23" s="47"/>
      <c r="C23" s="45"/>
      <c r="D23" s="49"/>
      <c r="E23" s="49"/>
      <c r="F23" s="49"/>
      <c r="G23" s="49"/>
      <c r="H23" s="49"/>
      <c r="I23" s="49"/>
      <c r="J23" s="49"/>
    </row>
    <row r="24" spans="1:10" ht="18.75">
      <c r="A24" s="37" t="s">
        <v>115</v>
      </c>
      <c r="B24" s="128">
        <v>200</v>
      </c>
      <c r="C24" s="129" t="s">
        <v>107</v>
      </c>
      <c r="D24" s="130">
        <f aca="true" t="shared" si="0" ref="D24:J24">D25+D56+SUM(D59:D63)+D71+D72</f>
        <v>12899573.91</v>
      </c>
      <c r="E24" s="130">
        <f t="shared" si="0"/>
        <v>12166607.27</v>
      </c>
      <c r="F24" s="130">
        <f t="shared" si="0"/>
        <v>610966.64</v>
      </c>
      <c r="G24" s="130">
        <f t="shared" si="0"/>
        <v>0</v>
      </c>
      <c r="H24" s="130">
        <f t="shared" si="0"/>
        <v>0</v>
      </c>
      <c r="I24" s="130">
        <f t="shared" si="0"/>
        <v>122000</v>
      </c>
      <c r="J24" s="130">
        <f t="shared" si="0"/>
        <v>0</v>
      </c>
    </row>
    <row r="25" spans="1:10" ht="37.5">
      <c r="A25" s="25" t="s">
        <v>116</v>
      </c>
      <c r="B25" s="23">
        <v>210</v>
      </c>
      <c r="C25" s="45" t="s">
        <v>182</v>
      </c>
      <c r="D25" s="49">
        <f aca="true" t="shared" si="1" ref="D25:J25">D26+SUM(D47:D55)</f>
        <v>10249547.5</v>
      </c>
      <c r="E25" s="49">
        <f t="shared" si="1"/>
        <v>9974380.14</v>
      </c>
      <c r="F25" s="49">
        <f t="shared" si="1"/>
        <v>275167.36000000004</v>
      </c>
      <c r="G25" s="49">
        <f t="shared" si="1"/>
        <v>0</v>
      </c>
      <c r="H25" s="49">
        <f t="shared" si="1"/>
        <v>0</v>
      </c>
      <c r="I25" s="49">
        <f t="shared" si="1"/>
        <v>0</v>
      </c>
      <c r="J25" s="49">
        <f t="shared" si="1"/>
        <v>0</v>
      </c>
    </row>
    <row r="26" spans="1:10" ht="18.75">
      <c r="A26" s="27" t="s">
        <v>82</v>
      </c>
      <c r="B26" s="217">
        <v>211</v>
      </c>
      <c r="C26" s="220" t="s">
        <v>182</v>
      </c>
      <c r="D26" s="212">
        <f aca="true" t="shared" si="2" ref="D26:J26">SUM(D29:D46)</f>
        <v>10191526.5</v>
      </c>
      <c r="E26" s="212">
        <f t="shared" si="2"/>
        <v>9969380.14</v>
      </c>
      <c r="F26" s="212">
        <f t="shared" si="2"/>
        <v>222146.36000000004</v>
      </c>
      <c r="G26" s="212">
        <f t="shared" si="2"/>
        <v>0</v>
      </c>
      <c r="H26" s="212">
        <f t="shared" si="2"/>
        <v>0</v>
      </c>
      <c r="I26" s="212">
        <f t="shared" si="2"/>
        <v>0</v>
      </c>
      <c r="J26" s="212">
        <f t="shared" si="2"/>
        <v>0</v>
      </c>
    </row>
    <row r="27" spans="1:10" ht="12.75" customHeight="1">
      <c r="A27" s="230" t="s">
        <v>181</v>
      </c>
      <c r="B27" s="218"/>
      <c r="C27" s="221"/>
      <c r="D27" s="213"/>
      <c r="E27" s="213"/>
      <c r="F27" s="213"/>
      <c r="G27" s="213"/>
      <c r="H27" s="213"/>
      <c r="I27" s="213"/>
      <c r="J27" s="213"/>
    </row>
    <row r="28" spans="1:10" ht="27" customHeight="1">
      <c r="A28" s="232"/>
      <c r="B28" s="218"/>
      <c r="C28" s="222"/>
      <c r="D28" s="214"/>
      <c r="E28" s="214"/>
      <c r="F28" s="214"/>
      <c r="G28" s="214"/>
      <c r="H28" s="214"/>
      <c r="I28" s="214"/>
      <c r="J28" s="214"/>
    </row>
    <row r="29" spans="1:10" ht="37.5">
      <c r="A29" s="237" t="s">
        <v>166</v>
      </c>
      <c r="B29" s="235"/>
      <c r="C29" s="46" t="s">
        <v>214</v>
      </c>
      <c r="D29" s="50">
        <f aca="true" t="shared" si="3" ref="D29:D55">SUM(E29:I29)</f>
        <v>324463.46</v>
      </c>
      <c r="E29" s="112">
        <v>324463.46</v>
      </c>
      <c r="F29" s="112"/>
      <c r="G29" s="50"/>
      <c r="H29" s="50"/>
      <c r="I29" s="50"/>
      <c r="J29" s="50"/>
    </row>
    <row r="30" spans="1:10" ht="37.5">
      <c r="A30" s="237"/>
      <c r="B30" s="235"/>
      <c r="C30" s="46" t="s">
        <v>218</v>
      </c>
      <c r="D30" s="50">
        <f t="shared" si="3"/>
        <v>640040</v>
      </c>
      <c r="E30" s="112">
        <v>640040</v>
      </c>
      <c r="F30" s="112"/>
      <c r="G30" s="50"/>
      <c r="H30" s="50"/>
      <c r="I30" s="50"/>
      <c r="J30" s="50"/>
    </row>
    <row r="31" spans="1:10" ht="37.5">
      <c r="A31" s="237"/>
      <c r="B31" s="235"/>
      <c r="C31" s="46" t="s">
        <v>222</v>
      </c>
      <c r="D31" s="50">
        <f t="shared" si="3"/>
        <v>1298755.38</v>
      </c>
      <c r="E31" s="112">
        <v>1298755.38</v>
      </c>
      <c r="F31" s="112"/>
      <c r="G31" s="50"/>
      <c r="H31" s="50"/>
      <c r="I31" s="50"/>
      <c r="J31" s="50"/>
    </row>
    <row r="32" spans="1:10" ht="37.5">
      <c r="A32" s="237"/>
      <c r="B32" s="235"/>
      <c r="C32" s="46" t="s">
        <v>326</v>
      </c>
      <c r="D32" s="50">
        <f t="shared" si="3"/>
        <v>78687.46</v>
      </c>
      <c r="E32" s="112"/>
      <c r="F32" s="112">
        <v>78687.46</v>
      </c>
      <c r="G32" s="50"/>
      <c r="H32" s="50"/>
      <c r="I32" s="50"/>
      <c r="J32" s="50"/>
    </row>
    <row r="33" spans="1:10" ht="37.5">
      <c r="A33" s="237"/>
      <c r="B33" s="235"/>
      <c r="C33" s="46" t="s">
        <v>327</v>
      </c>
      <c r="D33" s="50">
        <f t="shared" si="3"/>
        <v>91931.88</v>
      </c>
      <c r="E33" s="112"/>
      <c r="F33" s="112">
        <v>91931.88</v>
      </c>
      <c r="G33" s="50"/>
      <c r="H33" s="50"/>
      <c r="I33" s="50"/>
      <c r="J33" s="50"/>
    </row>
    <row r="34" spans="1:11" ht="37.5">
      <c r="A34" s="237"/>
      <c r="B34" s="235"/>
      <c r="C34" s="46" t="s">
        <v>225</v>
      </c>
      <c r="D34" s="50">
        <f t="shared" si="3"/>
        <v>684578.42</v>
      </c>
      <c r="E34" s="112">
        <f>674578.42+10000</f>
        <v>684578.42</v>
      </c>
      <c r="F34" s="112"/>
      <c r="G34" s="50"/>
      <c r="H34" s="50"/>
      <c r="I34" s="50"/>
      <c r="J34" s="50"/>
      <c r="K34" s="123"/>
    </row>
    <row r="35" spans="1:10" ht="37.5">
      <c r="A35" s="237"/>
      <c r="B35" s="235"/>
      <c r="C35" s="46" t="s">
        <v>183</v>
      </c>
      <c r="D35" s="50">
        <f t="shared" si="3"/>
        <v>3185181.81</v>
      </c>
      <c r="E35" s="112">
        <f>3175181.81+10000</f>
        <v>3185181.81</v>
      </c>
      <c r="F35" s="112"/>
      <c r="G35" s="50"/>
      <c r="H35" s="50"/>
      <c r="I35" s="50"/>
      <c r="J35" s="50"/>
    </row>
    <row r="36" spans="1:10" ht="37.5">
      <c r="A36" s="237"/>
      <c r="B36" s="235"/>
      <c r="C36" s="46" t="s">
        <v>230</v>
      </c>
      <c r="D36" s="50">
        <f t="shared" si="3"/>
        <v>1437871.13</v>
      </c>
      <c r="E36" s="112">
        <f>1436371.13+1500</f>
        <v>1437871.13</v>
      </c>
      <c r="F36" s="112"/>
      <c r="G36" s="50"/>
      <c r="H36" s="50"/>
      <c r="I36" s="50"/>
      <c r="J36" s="50"/>
    </row>
    <row r="37" spans="1:10" ht="37.5">
      <c r="A37" s="238"/>
      <c r="B37" s="235"/>
      <c r="C37" s="46" t="s">
        <v>233</v>
      </c>
      <c r="D37" s="50">
        <f t="shared" si="3"/>
        <v>91070.74</v>
      </c>
      <c r="E37" s="112">
        <v>91070.74</v>
      </c>
      <c r="F37" s="112"/>
      <c r="G37" s="50"/>
      <c r="H37" s="50"/>
      <c r="I37" s="50"/>
      <c r="J37" s="50"/>
    </row>
    <row r="38" spans="1:10" ht="37.5">
      <c r="A38" s="230" t="s">
        <v>167</v>
      </c>
      <c r="B38" s="218"/>
      <c r="C38" s="46" t="s">
        <v>216</v>
      </c>
      <c r="D38" s="50">
        <f t="shared" si="3"/>
        <v>97987.96</v>
      </c>
      <c r="E38" s="112">
        <v>97987.96</v>
      </c>
      <c r="F38" s="112"/>
      <c r="G38" s="50"/>
      <c r="H38" s="50"/>
      <c r="I38" s="50"/>
      <c r="J38" s="50"/>
    </row>
    <row r="39" spans="1:10" ht="37.5">
      <c r="A39" s="230"/>
      <c r="B39" s="218"/>
      <c r="C39" s="46" t="s">
        <v>220</v>
      </c>
      <c r="D39" s="50">
        <f t="shared" si="3"/>
        <v>193292.08</v>
      </c>
      <c r="E39" s="112">
        <v>193292.08</v>
      </c>
      <c r="F39" s="112"/>
      <c r="G39" s="50"/>
      <c r="H39" s="50"/>
      <c r="I39" s="50"/>
      <c r="J39" s="50"/>
    </row>
    <row r="40" spans="1:11" ht="37.5">
      <c r="A40" s="230"/>
      <c r="B40" s="218"/>
      <c r="C40" s="46" t="s">
        <v>223</v>
      </c>
      <c r="D40" s="50">
        <f t="shared" si="3"/>
        <v>392224.13</v>
      </c>
      <c r="E40" s="112">
        <v>392224.13</v>
      </c>
      <c r="F40" s="112"/>
      <c r="G40" s="50"/>
      <c r="H40" s="50"/>
      <c r="I40" s="50"/>
      <c r="J40" s="50"/>
      <c r="K40" s="123"/>
    </row>
    <row r="41" spans="1:11" ht="37.5">
      <c r="A41" s="230"/>
      <c r="B41" s="218"/>
      <c r="C41" s="46" t="s">
        <v>328</v>
      </c>
      <c r="D41" s="50">
        <f t="shared" si="3"/>
        <v>23763.6</v>
      </c>
      <c r="E41" s="112"/>
      <c r="F41" s="112">
        <v>23763.6</v>
      </c>
      <c r="G41" s="50"/>
      <c r="H41" s="50"/>
      <c r="I41" s="50"/>
      <c r="J41" s="50"/>
      <c r="K41" s="127"/>
    </row>
    <row r="42" spans="1:10" ht="37.5">
      <c r="A42" s="230"/>
      <c r="B42" s="218"/>
      <c r="C42" s="46" t="s">
        <v>329</v>
      </c>
      <c r="D42" s="50">
        <f t="shared" si="3"/>
        <v>27763.42</v>
      </c>
      <c r="E42" s="112"/>
      <c r="F42" s="112">
        <v>27763.42</v>
      </c>
      <c r="G42" s="50"/>
      <c r="H42" s="50"/>
      <c r="I42" s="50"/>
      <c r="J42" s="50"/>
    </row>
    <row r="43" spans="1:10" ht="37.5">
      <c r="A43" s="230"/>
      <c r="B43" s="218"/>
      <c r="C43" s="46" t="s">
        <v>226</v>
      </c>
      <c r="D43" s="50">
        <f t="shared" si="3"/>
        <v>203722.68</v>
      </c>
      <c r="E43" s="112">
        <v>203722.68</v>
      </c>
      <c r="F43" s="112"/>
      <c r="G43" s="50"/>
      <c r="H43" s="50"/>
      <c r="I43" s="50"/>
      <c r="J43" s="50"/>
    </row>
    <row r="44" spans="1:10" ht="37.5">
      <c r="A44" s="230"/>
      <c r="B44" s="218"/>
      <c r="C44" s="46" t="s">
        <v>184</v>
      </c>
      <c r="D44" s="50">
        <f t="shared" si="3"/>
        <v>958904.91</v>
      </c>
      <c r="E44" s="112">
        <v>958904.91</v>
      </c>
      <c r="F44" s="112"/>
      <c r="G44" s="50"/>
      <c r="H44" s="50"/>
      <c r="I44" s="50"/>
      <c r="J44" s="50"/>
    </row>
    <row r="45" spans="1:10" ht="37.5">
      <c r="A45" s="230"/>
      <c r="B45" s="218"/>
      <c r="C45" s="46" t="s">
        <v>231</v>
      </c>
      <c r="D45" s="50">
        <f t="shared" si="3"/>
        <v>433784.08</v>
      </c>
      <c r="E45" s="112">
        <v>433784.08</v>
      </c>
      <c r="F45" s="112"/>
      <c r="G45" s="50"/>
      <c r="H45" s="50"/>
      <c r="I45" s="50"/>
      <c r="J45" s="50"/>
    </row>
    <row r="46" spans="1:10" ht="37.5">
      <c r="A46" s="233"/>
      <c r="B46" s="218"/>
      <c r="C46" s="46" t="s">
        <v>234</v>
      </c>
      <c r="D46" s="50">
        <f t="shared" si="3"/>
        <v>27503.36</v>
      </c>
      <c r="E46" s="112">
        <v>27503.36</v>
      </c>
      <c r="F46" s="112"/>
      <c r="G46" s="50"/>
      <c r="H46" s="50"/>
      <c r="I46" s="50"/>
      <c r="J46" s="50"/>
    </row>
    <row r="47" spans="1:10" ht="37.5">
      <c r="A47" s="230" t="s">
        <v>168</v>
      </c>
      <c r="B47" s="218"/>
      <c r="C47" s="46" t="s">
        <v>219</v>
      </c>
      <c r="D47" s="50">
        <f t="shared" si="3"/>
        <v>0</v>
      </c>
      <c r="E47" s="106"/>
      <c r="F47" s="106"/>
      <c r="G47" s="49"/>
      <c r="H47" s="49"/>
      <c r="I47" s="49"/>
      <c r="J47" s="49"/>
    </row>
    <row r="48" spans="1:10" ht="37.5">
      <c r="A48" s="230"/>
      <c r="B48" s="218"/>
      <c r="C48" s="46" t="s">
        <v>215</v>
      </c>
      <c r="D48" s="50">
        <f t="shared" si="3"/>
        <v>0</v>
      </c>
      <c r="E48" s="106"/>
      <c r="F48" s="106"/>
      <c r="G48" s="49"/>
      <c r="H48" s="49"/>
      <c r="I48" s="49"/>
      <c r="J48" s="49"/>
    </row>
    <row r="49" spans="1:10" ht="37.5">
      <c r="A49" s="230"/>
      <c r="B49" s="218"/>
      <c r="C49" s="46" t="s">
        <v>330</v>
      </c>
      <c r="D49" s="50">
        <f t="shared" si="3"/>
        <v>33021</v>
      </c>
      <c r="E49" s="106"/>
      <c r="F49" s="106">
        <v>33021</v>
      </c>
      <c r="G49" s="49"/>
      <c r="H49" s="49"/>
      <c r="I49" s="49"/>
      <c r="J49" s="49"/>
    </row>
    <row r="50" spans="1:10" ht="37.5">
      <c r="A50" s="230"/>
      <c r="B50" s="218"/>
      <c r="C50" s="46" t="s">
        <v>300</v>
      </c>
      <c r="D50" s="50">
        <f t="shared" si="3"/>
        <v>0</v>
      </c>
      <c r="E50" s="106"/>
      <c r="F50" s="106"/>
      <c r="G50" s="49"/>
      <c r="H50" s="49"/>
      <c r="I50" s="49"/>
      <c r="J50" s="49"/>
    </row>
    <row r="51" spans="1:10" ht="37.5">
      <c r="A51" s="230"/>
      <c r="B51" s="218"/>
      <c r="C51" s="46" t="s">
        <v>228</v>
      </c>
      <c r="D51" s="50">
        <f t="shared" si="3"/>
        <v>25000</v>
      </c>
      <c r="E51" s="106">
        <v>5000</v>
      </c>
      <c r="F51" s="106">
        <v>20000</v>
      </c>
      <c r="G51" s="49"/>
      <c r="H51" s="49"/>
      <c r="I51" s="49"/>
      <c r="J51" s="49"/>
    </row>
    <row r="52" spans="1:10" ht="18" hidden="1">
      <c r="A52" s="230"/>
      <c r="B52" s="218"/>
      <c r="C52" s="45"/>
      <c r="D52" s="50">
        <f t="shared" si="3"/>
        <v>0</v>
      </c>
      <c r="E52" s="106"/>
      <c r="F52" s="106"/>
      <c r="G52" s="49"/>
      <c r="H52" s="49"/>
      <c r="I52" s="49"/>
      <c r="J52" s="49"/>
    </row>
    <row r="53" spans="1:10" ht="18" hidden="1">
      <c r="A53" s="230"/>
      <c r="B53" s="218"/>
      <c r="C53" s="45"/>
      <c r="D53" s="50">
        <f t="shared" si="3"/>
        <v>0</v>
      </c>
      <c r="E53" s="106"/>
      <c r="F53" s="106"/>
      <c r="G53" s="49"/>
      <c r="H53" s="49"/>
      <c r="I53" s="49"/>
      <c r="J53" s="49"/>
    </row>
    <row r="54" spans="1:10" ht="18" hidden="1">
      <c r="A54" s="230"/>
      <c r="B54" s="218"/>
      <c r="C54" s="45"/>
      <c r="D54" s="50">
        <f t="shared" si="3"/>
        <v>0</v>
      </c>
      <c r="E54" s="106"/>
      <c r="F54" s="106"/>
      <c r="G54" s="49"/>
      <c r="H54" s="49"/>
      <c r="I54" s="49"/>
      <c r="J54" s="49"/>
    </row>
    <row r="55" spans="1:10" ht="18" hidden="1">
      <c r="A55" s="233"/>
      <c r="B55" s="219"/>
      <c r="C55" s="45"/>
      <c r="D55" s="50">
        <f t="shared" si="3"/>
        <v>0</v>
      </c>
      <c r="E55" s="106"/>
      <c r="F55" s="106"/>
      <c r="G55" s="49"/>
      <c r="H55" s="49"/>
      <c r="I55" s="49"/>
      <c r="J55" s="49"/>
    </row>
    <row r="56" spans="1:10" ht="39.75" customHeight="1">
      <c r="A56" s="25" t="s">
        <v>117</v>
      </c>
      <c r="B56" s="23">
        <v>220</v>
      </c>
      <c r="C56" s="45"/>
      <c r="D56" s="50">
        <f aca="true" t="shared" si="4" ref="D56:D63">SUM(E56:I56)</f>
        <v>0</v>
      </c>
      <c r="E56" s="106"/>
      <c r="F56" s="106"/>
      <c r="G56" s="49"/>
      <c r="H56" s="49"/>
      <c r="I56" s="49"/>
      <c r="J56" s="49"/>
    </row>
    <row r="57" spans="1:10" ht="18.75">
      <c r="A57" s="29"/>
      <c r="B57" s="47"/>
      <c r="C57" s="45"/>
      <c r="D57" s="50">
        <f t="shared" si="4"/>
        <v>0</v>
      </c>
      <c r="E57" s="49"/>
      <c r="F57" s="49"/>
      <c r="G57" s="49"/>
      <c r="H57" s="49"/>
      <c r="I57" s="49"/>
      <c r="J57" s="49"/>
    </row>
    <row r="58" spans="1:10" ht="18.75" customHeight="1">
      <c r="A58" s="125"/>
      <c r="B58" s="126"/>
      <c r="C58" s="46"/>
      <c r="D58" s="50"/>
      <c r="E58" s="49"/>
      <c r="F58" s="49"/>
      <c r="G58" s="49"/>
      <c r="H58" s="49"/>
      <c r="I58" s="49"/>
      <c r="J58" s="49"/>
    </row>
    <row r="59" spans="1:10" ht="18.75" customHeight="1">
      <c r="A59" s="231" t="s">
        <v>118</v>
      </c>
      <c r="B59" s="217">
        <v>230</v>
      </c>
      <c r="C59" s="46" t="s">
        <v>318</v>
      </c>
      <c r="D59" s="50">
        <f t="shared" si="4"/>
        <v>0</v>
      </c>
      <c r="E59" s="49"/>
      <c r="F59" s="49"/>
      <c r="G59" s="49"/>
      <c r="H59" s="49"/>
      <c r="I59" s="49"/>
      <c r="J59" s="49"/>
    </row>
    <row r="60" spans="1:10" ht="18.75" customHeight="1" hidden="1">
      <c r="A60" s="215"/>
      <c r="B60" s="218"/>
      <c r="C60" s="45"/>
      <c r="D60" s="50">
        <f t="shared" si="4"/>
        <v>0</v>
      </c>
      <c r="E60" s="49"/>
      <c r="F60" s="49"/>
      <c r="G60" s="49"/>
      <c r="H60" s="49"/>
      <c r="I60" s="49"/>
      <c r="J60" s="49"/>
    </row>
    <row r="61" spans="1:10" ht="18.75" customHeight="1" hidden="1">
      <c r="A61" s="215"/>
      <c r="B61" s="218"/>
      <c r="C61" s="45"/>
      <c r="D61" s="50">
        <f t="shared" si="4"/>
        <v>0</v>
      </c>
      <c r="E61" s="49"/>
      <c r="F61" s="49"/>
      <c r="G61" s="49"/>
      <c r="H61" s="49"/>
      <c r="I61" s="49"/>
      <c r="J61" s="49"/>
    </row>
    <row r="62" spans="1:10" ht="18.75" customHeight="1" hidden="1">
      <c r="A62" s="215"/>
      <c r="B62" s="218"/>
      <c r="C62" s="45"/>
      <c r="D62" s="50">
        <f t="shared" si="4"/>
        <v>0</v>
      </c>
      <c r="E62" s="49"/>
      <c r="F62" s="49"/>
      <c r="G62" s="49"/>
      <c r="H62" s="49"/>
      <c r="I62" s="49"/>
      <c r="J62" s="49"/>
    </row>
    <row r="63" spans="1:10" ht="18.75" customHeight="1" hidden="1">
      <c r="A63" s="236"/>
      <c r="B63" s="219"/>
      <c r="C63" s="45"/>
      <c r="D63" s="50">
        <f t="shared" si="4"/>
        <v>0</v>
      </c>
      <c r="E63" s="49"/>
      <c r="F63" s="49"/>
      <c r="G63" s="49"/>
      <c r="H63" s="49"/>
      <c r="I63" s="49"/>
      <c r="J63" s="49"/>
    </row>
    <row r="64" spans="1:10" ht="18" customHeight="1">
      <c r="A64" s="29" t="s">
        <v>82</v>
      </c>
      <c r="B64" s="47"/>
      <c r="C64" s="45"/>
      <c r="D64" s="49"/>
      <c r="E64" s="49"/>
      <c r="F64" s="49"/>
      <c r="G64" s="49"/>
      <c r="H64" s="49"/>
      <c r="I64" s="49"/>
      <c r="J64" s="49"/>
    </row>
    <row r="65" spans="1:10" ht="12.75">
      <c r="A65" s="231" t="s">
        <v>119</v>
      </c>
      <c r="B65" s="217">
        <v>240</v>
      </c>
      <c r="C65" s="220"/>
      <c r="D65" s="212"/>
      <c r="E65" s="212"/>
      <c r="F65" s="212"/>
      <c r="G65" s="212"/>
      <c r="H65" s="212"/>
      <c r="I65" s="212"/>
      <c r="J65" s="212"/>
    </row>
    <row r="66" spans="1:10" ht="12.75">
      <c r="A66" s="232"/>
      <c r="B66" s="218"/>
      <c r="C66" s="221"/>
      <c r="D66" s="213"/>
      <c r="E66" s="213"/>
      <c r="F66" s="213"/>
      <c r="G66" s="213"/>
      <c r="H66" s="213"/>
      <c r="I66" s="213"/>
      <c r="J66" s="213"/>
    </row>
    <row r="67" spans="1:10" ht="12.75">
      <c r="A67" s="215" t="s">
        <v>120</v>
      </c>
      <c r="B67" s="218"/>
      <c r="C67" s="221"/>
      <c r="D67" s="213"/>
      <c r="E67" s="213"/>
      <c r="F67" s="213"/>
      <c r="G67" s="213"/>
      <c r="H67" s="213"/>
      <c r="I67" s="213"/>
      <c r="J67" s="213"/>
    </row>
    <row r="68" spans="1:10" ht="12.75">
      <c r="A68" s="232"/>
      <c r="B68" s="218"/>
      <c r="C68" s="221"/>
      <c r="D68" s="213"/>
      <c r="E68" s="213"/>
      <c r="F68" s="213"/>
      <c r="G68" s="213"/>
      <c r="H68" s="213"/>
      <c r="I68" s="213"/>
      <c r="J68" s="213"/>
    </row>
    <row r="69" spans="1:10" ht="18.75">
      <c r="A69" s="28" t="s">
        <v>121</v>
      </c>
      <c r="B69" s="219"/>
      <c r="C69" s="222"/>
      <c r="D69" s="214"/>
      <c r="E69" s="214"/>
      <c r="F69" s="214"/>
      <c r="G69" s="214"/>
      <c r="H69" s="214"/>
      <c r="I69" s="214"/>
      <c r="J69" s="214"/>
    </row>
    <row r="70" spans="1:10" ht="18.75">
      <c r="A70" s="38"/>
      <c r="B70" s="47"/>
      <c r="C70" s="45"/>
      <c r="D70" s="49"/>
      <c r="E70" s="49"/>
      <c r="F70" s="49"/>
      <c r="G70" s="49"/>
      <c r="H70" s="49"/>
      <c r="I70" s="49"/>
      <c r="J70" s="49"/>
    </row>
    <row r="71" spans="1:10" ht="37.5">
      <c r="A71" s="25" t="s">
        <v>122</v>
      </c>
      <c r="B71" s="23">
        <v>250</v>
      </c>
      <c r="C71" s="45"/>
      <c r="D71" s="50">
        <f>SUM(E71:I71)</f>
        <v>0</v>
      </c>
      <c r="E71" s="49"/>
      <c r="F71" s="49"/>
      <c r="G71" s="49"/>
      <c r="H71" s="49"/>
      <c r="I71" s="49"/>
      <c r="J71" s="49"/>
    </row>
    <row r="72" spans="1:10" ht="37.5">
      <c r="A72" s="25" t="s">
        <v>123</v>
      </c>
      <c r="B72" s="217">
        <v>260</v>
      </c>
      <c r="C72" s="45" t="s">
        <v>107</v>
      </c>
      <c r="D72" s="49">
        <f aca="true" t="shared" si="5" ref="D72:J72">SUM(D73:D107)</f>
        <v>2650026.4099999997</v>
      </c>
      <c r="E72" s="49">
        <f t="shared" si="5"/>
        <v>2192227.13</v>
      </c>
      <c r="F72" s="49">
        <f t="shared" si="5"/>
        <v>335799.27999999997</v>
      </c>
      <c r="G72" s="49">
        <f t="shared" si="5"/>
        <v>0</v>
      </c>
      <c r="H72" s="49">
        <f t="shared" si="5"/>
        <v>0</v>
      </c>
      <c r="I72" s="49">
        <f t="shared" si="5"/>
        <v>122000</v>
      </c>
      <c r="J72" s="49">
        <f t="shared" si="5"/>
        <v>0</v>
      </c>
    </row>
    <row r="73" spans="1:10" ht="37.5">
      <c r="A73" s="229" t="s">
        <v>169</v>
      </c>
      <c r="B73" s="218"/>
      <c r="C73" s="46" t="s">
        <v>227</v>
      </c>
      <c r="D73" s="50">
        <f>SUM(E73:I73)</f>
        <v>0</v>
      </c>
      <c r="E73" s="49"/>
      <c r="F73" s="49"/>
      <c r="G73" s="49"/>
      <c r="H73" s="49"/>
      <c r="I73" s="49"/>
      <c r="J73" s="49"/>
    </row>
    <row r="74" spans="1:10" ht="37.5">
      <c r="A74" s="230"/>
      <c r="B74" s="218"/>
      <c r="C74" s="46" t="s">
        <v>229</v>
      </c>
      <c r="D74" s="50">
        <f aca="true" t="shared" si="6" ref="D74:D107">SUM(E74:I74)</f>
        <v>271340.79</v>
      </c>
      <c r="E74" s="49">
        <v>271340.79</v>
      </c>
      <c r="F74" s="49"/>
      <c r="G74" s="49"/>
      <c r="H74" s="49"/>
      <c r="I74" s="49"/>
      <c r="J74" s="49"/>
    </row>
    <row r="75" spans="1:10" ht="37.5">
      <c r="A75" s="233"/>
      <c r="B75" s="218"/>
      <c r="C75" s="46" t="s">
        <v>232</v>
      </c>
      <c r="D75" s="50">
        <f t="shared" si="6"/>
        <v>52006.23</v>
      </c>
      <c r="E75" s="49">
        <v>52006.23</v>
      </c>
      <c r="F75" s="49"/>
      <c r="G75" s="49"/>
      <c r="H75" s="49"/>
      <c r="I75" s="49"/>
      <c r="J75" s="49"/>
    </row>
    <row r="76" spans="1:10" ht="37.5">
      <c r="A76" s="231" t="s">
        <v>170</v>
      </c>
      <c r="B76" s="218"/>
      <c r="C76" s="46" t="s">
        <v>232</v>
      </c>
      <c r="D76" s="50">
        <f t="shared" si="6"/>
        <v>17500</v>
      </c>
      <c r="E76" s="49">
        <v>17500</v>
      </c>
      <c r="F76" s="49"/>
      <c r="G76" s="49"/>
      <c r="H76" s="49"/>
      <c r="I76" s="49"/>
      <c r="J76" s="49"/>
    </row>
    <row r="77" spans="1:10" ht="37.5">
      <c r="A77" s="215"/>
      <c r="B77" s="218"/>
      <c r="C77" s="46" t="s">
        <v>227</v>
      </c>
      <c r="D77" s="50">
        <f t="shared" si="6"/>
        <v>3000</v>
      </c>
      <c r="E77" s="49">
        <v>3000</v>
      </c>
      <c r="F77" s="49"/>
      <c r="G77" s="49"/>
      <c r="H77" s="49"/>
      <c r="I77" s="49"/>
      <c r="J77" s="49"/>
    </row>
    <row r="78" spans="1:10" ht="37.5">
      <c r="A78" s="234"/>
      <c r="B78" s="218"/>
      <c r="C78" s="46" t="s">
        <v>229</v>
      </c>
      <c r="D78" s="50">
        <f t="shared" si="6"/>
        <v>12000</v>
      </c>
      <c r="E78" s="49">
        <v>12000</v>
      </c>
      <c r="F78" s="49"/>
      <c r="G78" s="49"/>
      <c r="H78" s="49"/>
      <c r="I78" s="49"/>
      <c r="J78" s="49"/>
    </row>
    <row r="79" spans="1:10" ht="37.5">
      <c r="A79" s="25" t="s">
        <v>171</v>
      </c>
      <c r="B79" s="218"/>
      <c r="C79" s="46" t="s">
        <v>232</v>
      </c>
      <c r="D79" s="50">
        <f t="shared" si="6"/>
        <v>1132907.64</v>
      </c>
      <c r="E79" s="49">
        <v>1132907.64</v>
      </c>
      <c r="F79" s="49"/>
      <c r="G79" s="49"/>
      <c r="H79" s="49"/>
      <c r="I79" s="49"/>
      <c r="J79" s="49"/>
    </row>
    <row r="80" spans="1:10" ht="36.75" customHeight="1">
      <c r="A80" s="25" t="s">
        <v>172</v>
      </c>
      <c r="B80" s="218"/>
      <c r="C80" s="45"/>
      <c r="D80" s="50">
        <f t="shared" si="6"/>
        <v>0</v>
      </c>
      <c r="E80" s="49"/>
      <c r="F80" s="49"/>
      <c r="G80" s="49"/>
      <c r="H80" s="49"/>
      <c r="I80" s="49"/>
      <c r="J80" s="49"/>
    </row>
    <row r="81" spans="1:10" ht="37.5">
      <c r="A81" s="229" t="s">
        <v>173</v>
      </c>
      <c r="B81" s="218"/>
      <c r="C81" s="46" t="s">
        <v>227</v>
      </c>
      <c r="D81" s="50">
        <f t="shared" si="6"/>
        <v>1250</v>
      </c>
      <c r="E81" s="49">
        <v>1250</v>
      </c>
      <c r="F81" s="49"/>
      <c r="G81" s="49"/>
      <c r="H81" s="49"/>
      <c r="I81" s="49"/>
      <c r="J81" s="49"/>
    </row>
    <row r="82" spans="1:10" ht="18.75">
      <c r="A82" s="230"/>
      <c r="B82" s="218"/>
      <c r="C82" s="46" t="s">
        <v>332</v>
      </c>
      <c r="D82" s="50">
        <f t="shared" si="6"/>
        <v>36000</v>
      </c>
      <c r="E82" s="49">
        <v>36000</v>
      </c>
      <c r="F82" s="49"/>
      <c r="G82" s="49"/>
      <c r="H82" s="49"/>
      <c r="I82" s="49"/>
      <c r="J82" s="49"/>
    </row>
    <row r="83" spans="1:10" ht="37.5">
      <c r="A83" s="230"/>
      <c r="B83" s="218"/>
      <c r="C83" s="46" t="s">
        <v>229</v>
      </c>
      <c r="D83" s="50">
        <f t="shared" si="6"/>
        <v>30000</v>
      </c>
      <c r="E83" s="49">
        <v>30000</v>
      </c>
      <c r="F83" s="49"/>
      <c r="G83" s="49"/>
      <c r="H83" s="49"/>
      <c r="I83" s="49"/>
      <c r="J83" s="49"/>
    </row>
    <row r="84" spans="1:10" ht="37.5">
      <c r="A84" s="230"/>
      <c r="B84" s="218"/>
      <c r="C84" s="46" t="s">
        <v>232</v>
      </c>
      <c r="D84" s="50">
        <f t="shared" si="6"/>
        <v>58000</v>
      </c>
      <c r="E84" s="49">
        <v>58000</v>
      </c>
      <c r="F84" s="49"/>
      <c r="G84" s="49"/>
      <c r="H84" s="49"/>
      <c r="I84" s="49"/>
      <c r="J84" s="49"/>
    </row>
    <row r="85" spans="1:10" ht="37.5">
      <c r="A85" s="229" t="s">
        <v>174</v>
      </c>
      <c r="B85" s="218"/>
      <c r="C85" s="46" t="s">
        <v>217</v>
      </c>
      <c r="D85" s="50">
        <f t="shared" si="6"/>
        <v>6500</v>
      </c>
      <c r="E85" s="49">
        <v>6500</v>
      </c>
      <c r="F85" s="49"/>
      <c r="G85" s="49"/>
      <c r="H85" s="49"/>
      <c r="I85" s="49"/>
      <c r="J85" s="49"/>
    </row>
    <row r="86" spans="1:10" ht="37.5">
      <c r="A86" s="230"/>
      <c r="B86" s="218"/>
      <c r="C86" s="46" t="s">
        <v>221</v>
      </c>
      <c r="D86" s="50">
        <f t="shared" si="6"/>
        <v>22900</v>
      </c>
      <c r="E86" s="49">
        <v>22900</v>
      </c>
      <c r="F86" s="49"/>
      <c r="G86" s="49"/>
      <c r="H86" s="49"/>
      <c r="I86" s="49"/>
      <c r="J86" s="49"/>
    </row>
    <row r="87" spans="1:10" ht="37.5">
      <c r="A87" s="230"/>
      <c r="B87" s="218"/>
      <c r="C87" s="46" t="s">
        <v>224</v>
      </c>
      <c r="D87" s="50">
        <f t="shared" si="6"/>
        <v>11556.9</v>
      </c>
      <c r="E87" s="49">
        <v>11556.9</v>
      </c>
      <c r="F87" s="49"/>
      <c r="G87" s="49"/>
      <c r="H87" s="49"/>
      <c r="I87" s="49"/>
      <c r="J87" s="49"/>
    </row>
    <row r="88" spans="1:10" ht="37.5">
      <c r="A88" s="230"/>
      <c r="B88" s="218"/>
      <c r="C88" s="46" t="s">
        <v>227</v>
      </c>
      <c r="D88" s="50">
        <f t="shared" si="6"/>
        <v>17400</v>
      </c>
      <c r="E88" s="49">
        <v>17400</v>
      </c>
      <c r="F88" s="49"/>
      <c r="G88" s="49"/>
      <c r="H88" s="49"/>
      <c r="I88" s="49"/>
      <c r="J88" s="49"/>
    </row>
    <row r="89" spans="1:10" ht="37.5">
      <c r="A89" s="230"/>
      <c r="B89" s="218"/>
      <c r="C89" s="46" t="s">
        <v>232</v>
      </c>
      <c r="D89" s="50">
        <f t="shared" si="6"/>
        <v>19459</v>
      </c>
      <c r="E89" s="49">
        <v>19459</v>
      </c>
      <c r="F89" s="49"/>
      <c r="G89" s="49"/>
      <c r="H89" s="49"/>
      <c r="I89" s="49"/>
      <c r="J89" s="49"/>
    </row>
    <row r="90" spans="1:10" ht="37.5">
      <c r="A90" s="233"/>
      <c r="B90" s="218"/>
      <c r="C90" s="46" t="s">
        <v>229</v>
      </c>
      <c r="D90" s="50">
        <f t="shared" si="6"/>
        <v>79342</v>
      </c>
      <c r="E90" s="49">
        <f>84342-5000</f>
        <v>79342</v>
      </c>
      <c r="F90" s="49"/>
      <c r="G90" s="49"/>
      <c r="H90" s="49"/>
      <c r="I90" s="49"/>
      <c r="J90" s="49"/>
    </row>
    <row r="91" spans="1:10" ht="18.75">
      <c r="A91" s="100" t="s">
        <v>175</v>
      </c>
      <c r="B91" s="218"/>
      <c r="C91" s="46"/>
      <c r="D91" s="50">
        <f t="shared" si="6"/>
        <v>0</v>
      </c>
      <c r="E91" s="49"/>
      <c r="F91" s="49"/>
      <c r="G91" s="49"/>
      <c r="H91" s="49"/>
      <c r="I91" s="49"/>
      <c r="J91" s="49"/>
    </row>
    <row r="92" spans="1:10" ht="37.5">
      <c r="A92" s="230" t="s">
        <v>176</v>
      </c>
      <c r="B92" s="218"/>
      <c r="C92" s="46" t="s">
        <v>217</v>
      </c>
      <c r="D92" s="50">
        <f t="shared" si="6"/>
        <v>6681.6</v>
      </c>
      <c r="E92" s="49">
        <v>6681.6</v>
      </c>
      <c r="F92" s="49"/>
      <c r="G92" s="49"/>
      <c r="H92" s="49"/>
      <c r="I92" s="49"/>
      <c r="J92" s="49"/>
    </row>
    <row r="93" spans="1:10" ht="18.75">
      <c r="A93" s="230"/>
      <c r="B93" s="218"/>
      <c r="C93" s="46" t="s">
        <v>314</v>
      </c>
      <c r="D93" s="50">
        <f t="shared" si="6"/>
        <v>0</v>
      </c>
      <c r="E93" s="49"/>
      <c r="F93" s="49"/>
      <c r="G93" s="49"/>
      <c r="H93" s="49"/>
      <c r="I93" s="49"/>
      <c r="J93" s="49"/>
    </row>
    <row r="94" spans="1:10" ht="37.5">
      <c r="A94" s="230"/>
      <c r="B94" s="218"/>
      <c r="C94" s="46" t="s">
        <v>232</v>
      </c>
      <c r="D94" s="50">
        <f t="shared" si="6"/>
        <v>0</v>
      </c>
      <c r="E94" s="49"/>
      <c r="F94" s="49"/>
      <c r="G94" s="49"/>
      <c r="H94" s="49"/>
      <c r="I94" s="49"/>
      <c r="J94" s="49"/>
    </row>
    <row r="95" spans="1:10" ht="18.75">
      <c r="A95" s="230"/>
      <c r="B95" s="218"/>
      <c r="C95" s="46" t="s">
        <v>313</v>
      </c>
      <c r="D95" s="50">
        <f t="shared" si="6"/>
        <v>0</v>
      </c>
      <c r="E95" s="49"/>
      <c r="F95" s="49"/>
      <c r="G95" s="49"/>
      <c r="H95" s="49"/>
      <c r="I95" s="49"/>
      <c r="J95" s="49"/>
    </row>
    <row r="96" spans="1:10" ht="37.5">
      <c r="A96" s="230"/>
      <c r="B96" s="218"/>
      <c r="C96" s="46" t="s">
        <v>229</v>
      </c>
      <c r="D96" s="50">
        <f t="shared" si="6"/>
        <v>71213.54</v>
      </c>
      <c r="E96" s="49">
        <v>71213.54</v>
      </c>
      <c r="F96" s="49"/>
      <c r="G96" s="49"/>
      <c r="H96" s="49"/>
      <c r="I96" s="49"/>
      <c r="J96" s="49"/>
    </row>
    <row r="97" spans="1:10" ht="37.5">
      <c r="A97" s="229" t="s">
        <v>177</v>
      </c>
      <c r="B97" s="218"/>
      <c r="C97" s="46" t="s">
        <v>217</v>
      </c>
      <c r="D97" s="50">
        <f t="shared" si="6"/>
        <v>4000</v>
      </c>
      <c r="E97" s="49">
        <v>4000</v>
      </c>
      <c r="F97" s="49"/>
      <c r="G97" s="49"/>
      <c r="H97" s="49"/>
      <c r="I97" s="49"/>
      <c r="J97" s="49"/>
    </row>
    <row r="98" spans="1:10" ht="37.5">
      <c r="A98" s="230"/>
      <c r="B98" s="218"/>
      <c r="C98" s="46" t="s">
        <v>221</v>
      </c>
      <c r="D98" s="50">
        <f t="shared" si="6"/>
        <v>3187.2</v>
      </c>
      <c r="E98" s="49">
        <v>3187.2</v>
      </c>
      <c r="F98" s="49"/>
      <c r="G98" s="49"/>
      <c r="H98" s="49"/>
      <c r="I98" s="49"/>
      <c r="J98" s="49"/>
    </row>
    <row r="99" spans="1:10" ht="37.5">
      <c r="A99" s="230"/>
      <c r="B99" s="218"/>
      <c r="C99" s="46" t="s">
        <v>224</v>
      </c>
      <c r="D99" s="50">
        <f t="shared" si="6"/>
        <v>166765.7</v>
      </c>
      <c r="E99" s="49">
        <v>166765.7</v>
      </c>
      <c r="F99" s="49"/>
      <c r="G99" s="49"/>
      <c r="H99" s="49"/>
      <c r="I99" s="49"/>
      <c r="J99" s="49"/>
    </row>
    <row r="100" spans="1:10" ht="37.5">
      <c r="A100" s="230"/>
      <c r="B100" s="218"/>
      <c r="C100" s="46" t="s">
        <v>227</v>
      </c>
      <c r="D100" s="50">
        <f t="shared" si="6"/>
        <v>0</v>
      </c>
      <c r="E100" s="49"/>
      <c r="F100" s="49"/>
      <c r="G100" s="49"/>
      <c r="H100" s="49"/>
      <c r="I100" s="49"/>
      <c r="J100" s="49"/>
    </row>
    <row r="101" spans="1:10" ht="37.5">
      <c r="A101" s="230"/>
      <c r="B101" s="218"/>
      <c r="C101" s="46" t="s">
        <v>229</v>
      </c>
      <c r="D101" s="50">
        <f t="shared" si="6"/>
        <v>49000</v>
      </c>
      <c r="E101" s="49">
        <v>49000</v>
      </c>
      <c r="F101" s="49"/>
      <c r="G101" s="49"/>
      <c r="H101" s="49"/>
      <c r="I101" s="49"/>
      <c r="J101" s="49"/>
    </row>
    <row r="102" spans="1:10" ht="18.75">
      <c r="A102" s="230"/>
      <c r="B102" s="218"/>
      <c r="C102" s="46" t="s">
        <v>315</v>
      </c>
      <c r="D102" s="50">
        <f t="shared" si="6"/>
        <v>62492.86</v>
      </c>
      <c r="E102" s="49"/>
      <c r="F102" s="49">
        <v>62492.86</v>
      </c>
      <c r="G102" s="49"/>
      <c r="H102" s="49"/>
      <c r="I102" s="49"/>
      <c r="J102" s="49"/>
    </row>
    <row r="103" spans="1:10" ht="37.5">
      <c r="A103" s="230"/>
      <c r="B103" s="218"/>
      <c r="C103" s="46" t="s">
        <v>232</v>
      </c>
      <c r="D103" s="50">
        <f t="shared" si="6"/>
        <v>120216.53</v>
      </c>
      <c r="E103" s="49">
        <v>120216.53</v>
      </c>
      <c r="F103" s="49"/>
      <c r="G103" s="49"/>
      <c r="H103" s="49"/>
      <c r="I103" s="49"/>
      <c r="J103" s="49"/>
    </row>
    <row r="104" spans="1:10" ht="37.5">
      <c r="A104" s="230"/>
      <c r="B104" s="218"/>
      <c r="C104" s="46" t="s">
        <v>295</v>
      </c>
      <c r="D104" s="50">
        <f t="shared" si="6"/>
        <v>80000</v>
      </c>
      <c r="E104" s="49"/>
      <c r="F104" s="49"/>
      <c r="G104" s="49"/>
      <c r="H104" s="49"/>
      <c r="I104" s="49">
        <v>80000</v>
      </c>
      <c r="J104" s="49"/>
    </row>
    <row r="105" spans="1:10" ht="37.5">
      <c r="A105" s="230"/>
      <c r="B105" s="218"/>
      <c r="C105" s="46" t="s">
        <v>294</v>
      </c>
      <c r="D105" s="50">
        <f t="shared" si="6"/>
        <v>42000</v>
      </c>
      <c r="E105" s="49"/>
      <c r="F105" s="49"/>
      <c r="G105" s="49"/>
      <c r="H105" s="49"/>
      <c r="I105" s="49">
        <v>42000</v>
      </c>
      <c r="J105" s="49"/>
    </row>
    <row r="106" spans="1:10" ht="37.5">
      <c r="A106" s="230"/>
      <c r="B106" s="218"/>
      <c r="C106" s="46" t="s">
        <v>316</v>
      </c>
      <c r="D106" s="50">
        <f t="shared" si="6"/>
        <v>0</v>
      </c>
      <c r="E106" s="49"/>
      <c r="F106" s="49"/>
      <c r="G106" s="49"/>
      <c r="H106" s="49"/>
      <c r="I106" s="49"/>
      <c r="J106" s="49"/>
    </row>
    <row r="107" spans="1:10" ht="37.5">
      <c r="A107" s="233"/>
      <c r="B107" s="219"/>
      <c r="C107" s="45" t="s">
        <v>235</v>
      </c>
      <c r="D107" s="50">
        <f t="shared" si="6"/>
        <v>273306.42</v>
      </c>
      <c r="E107" s="49"/>
      <c r="F107" s="49">
        <v>273306.42</v>
      </c>
      <c r="G107" s="49"/>
      <c r="H107" s="49"/>
      <c r="I107" s="49"/>
      <c r="J107" s="49"/>
    </row>
    <row r="108" spans="1:10" ht="37.5">
      <c r="A108" s="37" t="s">
        <v>124</v>
      </c>
      <c r="B108" s="23">
        <v>300</v>
      </c>
      <c r="C108" s="45" t="s">
        <v>107</v>
      </c>
      <c r="D108" s="49"/>
      <c r="E108" s="49"/>
      <c r="F108" s="49"/>
      <c r="G108" s="49"/>
      <c r="H108" s="49"/>
      <c r="I108" s="49"/>
      <c r="J108" s="49"/>
    </row>
    <row r="109" spans="1:10" ht="18.75">
      <c r="A109" s="30" t="s">
        <v>82</v>
      </c>
      <c r="B109" s="217">
        <v>310</v>
      </c>
      <c r="C109" s="220"/>
      <c r="D109" s="212"/>
      <c r="E109" s="212"/>
      <c r="F109" s="212"/>
      <c r="G109" s="212"/>
      <c r="H109" s="212"/>
      <c r="I109" s="212"/>
      <c r="J109" s="212"/>
    </row>
    <row r="110" spans="1:10" ht="18.75">
      <c r="A110" s="28" t="s">
        <v>125</v>
      </c>
      <c r="B110" s="219"/>
      <c r="C110" s="222"/>
      <c r="D110" s="214"/>
      <c r="E110" s="214"/>
      <c r="F110" s="214"/>
      <c r="G110" s="214"/>
      <c r="H110" s="214"/>
      <c r="I110" s="214"/>
      <c r="J110" s="214"/>
    </row>
    <row r="111" spans="1:10" ht="18.75">
      <c r="A111" s="25" t="s">
        <v>126</v>
      </c>
      <c r="B111" s="23">
        <v>320</v>
      </c>
      <c r="C111" s="45"/>
      <c r="D111" s="49"/>
      <c r="E111" s="49"/>
      <c r="F111" s="49"/>
      <c r="G111" s="49"/>
      <c r="H111" s="49"/>
      <c r="I111" s="49"/>
      <c r="J111" s="49"/>
    </row>
    <row r="112" spans="1:10" ht="37.5">
      <c r="A112" s="37" t="s">
        <v>127</v>
      </c>
      <c r="B112" s="23">
        <v>400</v>
      </c>
      <c r="C112" s="45"/>
      <c r="D112" s="49"/>
      <c r="E112" s="49"/>
      <c r="F112" s="49"/>
      <c r="G112" s="49"/>
      <c r="H112" s="49"/>
      <c r="I112" s="49"/>
      <c r="J112" s="49"/>
    </row>
    <row r="113" spans="1:10" ht="18.75">
      <c r="A113" s="30" t="s">
        <v>128</v>
      </c>
      <c r="B113" s="217">
        <v>410</v>
      </c>
      <c r="C113" s="220"/>
      <c r="D113" s="212"/>
      <c r="E113" s="212"/>
      <c r="F113" s="212"/>
      <c r="G113" s="212"/>
      <c r="H113" s="212"/>
      <c r="I113" s="212"/>
      <c r="J113" s="212"/>
    </row>
    <row r="114" spans="1:10" ht="18.75">
      <c r="A114" s="28" t="s">
        <v>129</v>
      </c>
      <c r="B114" s="219"/>
      <c r="C114" s="222"/>
      <c r="D114" s="214"/>
      <c r="E114" s="214"/>
      <c r="F114" s="214"/>
      <c r="G114" s="214"/>
      <c r="H114" s="214"/>
      <c r="I114" s="214"/>
      <c r="J114" s="214"/>
    </row>
    <row r="115" spans="1:10" ht="18.75">
      <c r="A115" s="25" t="s">
        <v>130</v>
      </c>
      <c r="B115" s="23">
        <v>420</v>
      </c>
      <c r="C115" s="45"/>
      <c r="D115" s="49"/>
      <c r="E115" s="49"/>
      <c r="F115" s="49"/>
      <c r="G115" s="49"/>
      <c r="H115" s="49"/>
      <c r="I115" s="49"/>
      <c r="J115" s="49"/>
    </row>
    <row r="116" spans="1:10" ht="18.75">
      <c r="A116" s="25" t="s">
        <v>131</v>
      </c>
      <c r="B116" s="23">
        <v>500</v>
      </c>
      <c r="C116" s="45" t="s">
        <v>107</v>
      </c>
      <c r="D116" s="49">
        <f>E116+F116+I116</f>
        <v>0</v>
      </c>
      <c r="E116" s="49"/>
      <c r="F116" s="49"/>
      <c r="G116" s="49"/>
      <c r="H116" s="49"/>
      <c r="I116" s="49"/>
      <c r="J116" s="49"/>
    </row>
    <row r="117" spans="1:10" ht="18.75">
      <c r="A117" s="25" t="s">
        <v>132</v>
      </c>
      <c r="B117" s="23">
        <v>600</v>
      </c>
      <c r="C117" s="45" t="s">
        <v>107</v>
      </c>
      <c r="D117" s="49"/>
      <c r="E117" s="49"/>
      <c r="F117" s="49"/>
      <c r="G117" s="49"/>
      <c r="H117" s="49"/>
      <c r="I117" s="49"/>
      <c r="J117" s="49"/>
    </row>
    <row r="118" spans="3:10" ht="20.25" customHeight="1">
      <c r="C118" s="36"/>
      <c r="D118" s="36"/>
      <c r="E118" s="36"/>
      <c r="F118" s="36"/>
      <c r="G118" s="36"/>
      <c r="H118" s="36"/>
      <c r="I118" s="36"/>
      <c r="J118" s="36"/>
    </row>
    <row r="119" spans="3:10" ht="27.75" customHeight="1">
      <c r="C119" s="36"/>
      <c r="D119" s="36"/>
      <c r="E119" s="36"/>
      <c r="F119" s="36"/>
      <c r="G119" s="36"/>
      <c r="H119" s="36"/>
      <c r="I119" s="36"/>
      <c r="J119" s="36"/>
    </row>
    <row r="120" spans="1:11" ht="20.25" customHeight="1">
      <c r="A120" s="228" t="s">
        <v>97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4"/>
    </row>
    <row r="121" spans="1:11" ht="20.25" customHeight="1">
      <c r="A121" s="207" t="s">
        <v>301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40"/>
    </row>
    <row r="124" spans="1:10" ht="18.75">
      <c r="A124" s="217" t="s">
        <v>48</v>
      </c>
      <c r="B124" s="217" t="s">
        <v>98</v>
      </c>
      <c r="C124" s="217" t="s">
        <v>99</v>
      </c>
      <c r="D124" s="223" t="s">
        <v>100</v>
      </c>
      <c r="E124" s="224"/>
      <c r="F124" s="224"/>
      <c r="G124" s="224"/>
      <c r="H124" s="224"/>
      <c r="I124" s="224"/>
      <c r="J124" s="224"/>
    </row>
    <row r="125" spans="1:10" ht="26.25" customHeight="1">
      <c r="A125" s="218"/>
      <c r="B125" s="218"/>
      <c r="C125" s="218"/>
      <c r="D125" s="217" t="s">
        <v>3</v>
      </c>
      <c r="E125" s="223" t="s">
        <v>2</v>
      </c>
      <c r="F125" s="224"/>
      <c r="G125" s="224"/>
      <c r="H125" s="224"/>
      <c r="I125" s="224"/>
      <c r="J125" s="224"/>
    </row>
    <row r="126" spans="1:10" ht="131.25" customHeight="1">
      <c r="A126" s="218"/>
      <c r="B126" s="218"/>
      <c r="C126" s="218"/>
      <c r="D126" s="218"/>
      <c r="E126" s="217" t="s">
        <v>165</v>
      </c>
      <c r="F126" s="225" t="s">
        <v>101</v>
      </c>
      <c r="G126" s="217" t="s">
        <v>102</v>
      </c>
      <c r="H126" s="217" t="s">
        <v>103</v>
      </c>
      <c r="I126" s="223" t="s">
        <v>104</v>
      </c>
      <c r="J126" s="227"/>
    </row>
    <row r="127" spans="1:10" ht="37.5">
      <c r="A127" s="219"/>
      <c r="B127" s="219"/>
      <c r="C127" s="219"/>
      <c r="D127" s="219"/>
      <c r="E127" s="219"/>
      <c r="F127" s="226"/>
      <c r="G127" s="219"/>
      <c r="H127" s="219"/>
      <c r="I127" s="23" t="s">
        <v>3</v>
      </c>
      <c r="J127" s="23" t="s">
        <v>105</v>
      </c>
    </row>
    <row r="128" spans="1:10" ht="18.75">
      <c r="A128" s="23">
        <v>1</v>
      </c>
      <c r="B128" s="23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</row>
    <row r="129" spans="1:10" ht="37.5">
      <c r="A129" s="37" t="s">
        <v>106</v>
      </c>
      <c r="B129" s="23">
        <v>100</v>
      </c>
      <c r="C129" s="23" t="s">
        <v>107</v>
      </c>
      <c r="D129" s="49">
        <f>E129+F129+G129+I129</f>
        <v>11296007.030000001</v>
      </c>
      <c r="E129" s="49">
        <f>E134</f>
        <v>10884309.47</v>
      </c>
      <c r="F129" s="49">
        <f>F138</f>
        <v>302697.56</v>
      </c>
      <c r="G129" s="49">
        <f>G138</f>
        <v>0</v>
      </c>
      <c r="H129" s="49">
        <f>H134</f>
        <v>0</v>
      </c>
      <c r="I129" s="49">
        <f>I130+I134+I136+I137+I139+I140</f>
        <v>109000</v>
      </c>
      <c r="J129" s="49">
        <f>J134</f>
        <v>0</v>
      </c>
    </row>
    <row r="130" spans="1:10" ht="18.75">
      <c r="A130" s="27" t="s">
        <v>2</v>
      </c>
      <c r="B130" s="217">
        <v>110</v>
      </c>
      <c r="C130" s="220"/>
      <c r="D130" s="212"/>
      <c r="E130" s="212" t="s">
        <v>107</v>
      </c>
      <c r="F130" s="212" t="s">
        <v>107</v>
      </c>
      <c r="G130" s="212" t="s">
        <v>107</v>
      </c>
      <c r="H130" s="212" t="s">
        <v>107</v>
      </c>
      <c r="I130" s="212"/>
      <c r="J130" s="212" t="s">
        <v>107</v>
      </c>
    </row>
    <row r="131" spans="1:10" ht="12.75">
      <c r="A131" s="215" t="s">
        <v>108</v>
      </c>
      <c r="B131" s="218"/>
      <c r="C131" s="221"/>
      <c r="D131" s="213"/>
      <c r="E131" s="213"/>
      <c r="F131" s="213"/>
      <c r="G131" s="213"/>
      <c r="H131" s="213"/>
      <c r="I131" s="213"/>
      <c r="J131" s="213"/>
    </row>
    <row r="132" spans="1:10" ht="12.75">
      <c r="A132" s="216"/>
      <c r="B132" s="219"/>
      <c r="C132" s="222"/>
      <c r="D132" s="214"/>
      <c r="E132" s="214"/>
      <c r="F132" s="214"/>
      <c r="G132" s="214"/>
      <c r="H132" s="214"/>
      <c r="I132" s="214"/>
      <c r="J132" s="214"/>
    </row>
    <row r="133" spans="1:10" ht="18.75">
      <c r="A133" s="38"/>
      <c r="B133" s="47"/>
      <c r="C133" s="45"/>
      <c r="D133" s="49"/>
      <c r="E133" s="49"/>
      <c r="F133" s="49"/>
      <c r="G133" s="49"/>
      <c r="H133" s="49"/>
      <c r="I133" s="49"/>
      <c r="J133" s="49"/>
    </row>
    <row r="134" spans="1:10" ht="18.75">
      <c r="A134" s="25" t="s">
        <v>109</v>
      </c>
      <c r="B134" s="23">
        <v>120</v>
      </c>
      <c r="C134" s="45" t="s">
        <v>179</v>
      </c>
      <c r="D134" s="49">
        <f>E134+H134+I134</f>
        <v>10993309.47</v>
      </c>
      <c r="E134" s="49">
        <v>10884309.47</v>
      </c>
      <c r="F134" s="49" t="s">
        <v>107</v>
      </c>
      <c r="G134" s="49" t="s">
        <v>107</v>
      </c>
      <c r="H134" s="49"/>
      <c r="I134" s="49">
        <v>109000</v>
      </c>
      <c r="J134" s="49"/>
    </row>
    <row r="135" spans="1:10" ht="18.75">
      <c r="A135" s="38"/>
      <c r="B135" s="47"/>
      <c r="C135" s="45"/>
      <c r="D135" s="49"/>
      <c r="E135" s="49"/>
      <c r="F135" s="49"/>
      <c r="G135" s="49"/>
      <c r="H135" s="49"/>
      <c r="I135" s="49"/>
      <c r="J135" s="49"/>
    </row>
    <row r="136" spans="1:10" ht="37.5">
      <c r="A136" s="25" t="s">
        <v>110</v>
      </c>
      <c r="B136" s="23">
        <v>130</v>
      </c>
      <c r="C136" s="45"/>
      <c r="D136" s="49"/>
      <c r="E136" s="49" t="s">
        <v>107</v>
      </c>
      <c r="F136" s="49" t="s">
        <v>107</v>
      </c>
      <c r="G136" s="49" t="s">
        <v>107</v>
      </c>
      <c r="H136" s="49" t="s">
        <v>107</v>
      </c>
      <c r="I136" s="49"/>
      <c r="J136" s="49" t="s">
        <v>107</v>
      </c>
    </row>
    <row r="137" spans="1:10" ht="93.75">
      <c r="A137" s="25" t="s">
        <v>111</v>
      </c>
      <c r="B137" s="23">
        <v>140</v>
      </c>
      <c r="C137" s="45"/>
      <c r="D137" s="49"/>
      <c r="E137" s="49" t="s">
        <v>107</v>
      </c>
      <c r="F137" s="49" t="s">
        <v>107</v>
      </c>
      <c r="G137" s="49" t="s">
        <v>107</v>
      </c>
      <c r="H137" s="49" t="s">
        <v>107</v>
      </c>
      <c r="I137" s="49"/>
      <c r="J137" s="49" t="s">
        <v>107</v>
      </c>
    </row>
    <row r="138" spans="1:10" ht="37.5">
      <c r="A138" s="103" t="s">
        <v>112</v>
      </c>
      <c r="B138" s="104">
        <v>150</v>
      </c>
      <c r="C138" s="105" t="s">
        <v>180</v>
      </c>
      <c r="D138" s="106">
        <f>F138+G138</f>
        <v>302697.56</v>
      </c>
      <c r="E138" s="106" t="s">
        <v>107</v>
      </c>
      <c r="F138" s="106">
        <v>302697.56</v>
      </c>
      <c r="G138" s="106"/>
      <c r="H138" s="106" t="s">
        <v>107</v>
      </c>
      <c r="I138" s="106" t="s">
        <v>107</v>
      </c>
      <c r="J138" s="106" t="s">
        <v>107</v>
      </c>
    </row>
    <row r="139" spans="1:10" ht="18.75">
      <c r="A139" s="103" t="s">
        <v>113</v>
      </c>
      <c r="B139" s="104">
        <v>160</v>
      </c>
      <c r="C139" s="105"/>
      <c r="D139" s="106"/>
      <c r="E139" s="106" t="s">
        <v>107</v>
      </c>
      <c r="F139" s="106" t="s">
        <v>107</v>
      </c>
      <c r="G139" s="106" t="s">
        <v>107</v>
      </c>
      <c r="H139" s="106" t="s">
        <v>107</v>
      </c>
      <c r="I139" s="106"/>
      <c r="J139" s="106"/>
    </row>
    <row r="140" spans="1:10" ht="18.75">
      <c r="A140" s="103" t="s">
        <v>114</v>
      </c>
      <c r="B140" s="104">
        <v>180</v>
      </c>
      <c r="C140" s="105" t="s">
        <v>107</v>
      </c>
      <c r="D140" s="106"/>
      <c r="E140" s="106" t="s">
        <v>107</v>
      </c>
      <c r="F140" s="106" t="s">
        <v>107</v>
      </c>
      <c r="G140" s="106" t="s">
        <v>107</v>
      </c>
      <c r="H140" s="106" t="s">
        <v>107</v>
      </c>
      <c r="I140" s="106"/>
      <c r="J140" s="106" t="s">
        <v>107</v>
      </c>
    </row>
    <row r="141" spans="1:10" ht="18.75">
      <c r="A141" s="107"/>
      <c r="B141" s="108"/>
      <c r="C141" s="104"/>
      <c r="D141" s="106"/>
      <c r="E141" s="106"/>
      <c r="F141" s="106"/>
      <c r="G141" s="106"/>
      <c r="H141" s="106"/>
      <c r="I141" s="106"/>
      <c r="J141" s="106"/>
    </row>
    <row r="142" spans="1:10" ht="18.75">
      <c r="A142" s="109" t="s">
        <v>115</v>
      </c>
      <c r="B142" s="131">
        <v>200</v>
      </c>
      <c r="C142" s="131" t="s">
        <v>107</v>
      </c>
      <c r="D142" s="132">
        <f aca="true" t="shared" si="7" ref="D142:J142">D143+D169+SUM(D171:D175)+D183+D184</f>
        <v>12698605.61</v>
      </c>
      <c r="E142" s="132">
        <f t="shared" si="7"/>
        <v>12187785.329999998</v>
      </c>
      <c r="F142" s="132">
        <f t="shared" si="7"/>
        <v>388820.27999999997</v>
      </c>
      <c r="G142" s="132">
        <f t="shared" si="7"/>
        <v>0</v>
      </c>
      <c r="H142" s="132">
        <f t="shared" si="7"/>
        <v>0</v>
      </c>
      <c r="I142" s="132">
        <f t="shared" si="7"/>
        <v>122000</v>
      </c>
      <c r="J142" s="132">
        <f t="shared" si="7"/>
        <v>0</v>
      </c>
    </row>
    <row r="143" spans="1:10" ht="37.5">
      <c r="A143" s="103" t="s">
        <v>116</v>
      </c>
      <c r="B143" s="104">
        <v>210</v>
      </c>
      <c r="C143" s="104" t="s">
        <v>182</v>
      </c>
      <c r="D143" s="106">
        <f aca="true" t="shared" si="8" ref="D143:J143">D144+SUM(D161:D168)</f>
        <v>10036236.559999999</v>
      </c>
      <c r="E143" s="106">
        <f t="shared" si="8"/>
        <v>9983215.559999999</v>
      </c>
      <c r="F143" s="106">
        <f t="shared" si="8"/>
        <v>53021</v>
      </c>
      <c r="G143" s="106">
        <f t="shared" si="8"/>
        <v>0</v>
      </c>
      <c r="H143" s="106">
        <f t="shared" si="8"/>
        <v>0</v>
      </c>
      <c r="I143" s="106">
        <f t="shared" si="8"/>
        <v>0</v>
      </c>
      <c r="J143" s="106">
        <f t="shared" si="8"/>
        <v>0</v>
      </c>
    </row>
    <row r="144" spans="1:10" ht="18.75">
      <c r="A144" s="110" t="s">
        <v>82</v>
      </c>
      <c r="B144" s="189">
        <v>211</v>
      </c>
      <c r="C144" s="189" t="s">
        <v>182</v>
      </c>
      <c r="D144" s="187">
        <f aca="true" t="shared" si="9" ref="D144:J144">SUM(D147:D160)</f>
        <v>9983215.559999999</v>
      </c>
      <c r="E144" s="187">
        <f t="shared" si="9"/>
        <v>9983215.559999999</v>
      </c>
      <c r="F144" s="187">
        <f t="shared" si="9"/>
        <v>0</v>
      </c>
      <c r="G144" s="187">
        <f t="shared" si="9"/>
        <v>0</v>
      </c>
      <c r="H144" s="187">
        <f t="shared" si="9"/>
        <v>0</v>
      </c>
      <c r="I144" s="187">
        <f t="shared" si="9"/>
        <v>0</v>
      </c>
      <c r="J144" s="187">
        <f t="shared" si="9"/>
        <v>0</v>
      </c>
    </row>
    <row r="145" spans="1:10" ht="12.75" customHeight="1">
      <c r="A145" s="197" t="s">
        <v>181</v>
      </c>
      <c r="B145" s="194"/>
      <c r="C145" s="194"/>
      <c r="D145" s="193"/>
      <c r="E145" s="193"/>
      <c r="F145" s="193"/>
      <c r="G145" s="193"/>
      <c r="H145" s="193"/>
      <c r="I145" s="193"/>
      <c r="J145" s="193"/>
    </row>
    <row r="146" spans="1:10" ht="27" customHeight="1">
      <c r="A146" s="199"/>
      <c r="B146" s="194"/>
      <c r="C146" s="190"/>
      <c r="D146" s="188"/>
      <c r="E146" s="188"/>
      <c r="F146" s="188"/>
      <c r="G146" s="188"/>
      <c r="H146" s="188"/>
      <c r="I146" s="188"/>
      <c r="J146" s="188"/>
    </row>
    <row r="147" spans="1:10" ht="37.5">
      <c r="A147" s="202" t="s">
        <v>166</v>
      </c>
      <c r="B147" s="195"/>
      <c r="C147" s="113" t="s">
        <v>214</v>
      </c>
      <c r="D147" s="112">
        <f>SUM(E147:I147)</f>
        <v>324463.46</v>
      </c>
      <c r="E147" s="112">
        <v>324463.46</v>
      </c>
      <c r="F147" s="112"/>
      <c r="G147" s="112"/>
      <c r="H147" s="112"/>
      <c r="I147" s="112"/>
      <c r="J147" s="112"/>
    </row>
    <row r="148" spans="1:10" ht="37.5">
      <c r="A148" s="203"/>
      <c r="B148" s="195"/>
      <c r="C148" s="113" t="s">
        <v>218</v>
      </c>
      <c r="D148" s="112">
        <f aca="true" t="shared" si="10" ref="D148:D168">SUM(E148:I148)</f>
        <v>640040</v>
      </c>
      <c r="E148" s="112">
        <v>640040</v>
      </c>
      <c r="F148" s="112"/>
      <c r="G148" s="112"/>
      <c r="H148" s="112"/>
      <c r="I148" s="112"/>
      <c r="J148" s="112"/>
    </row>
    <row r="149" spans="1:10" ht="37.5">
      <c r="A149" s="203"/>
      <c r="B149" s="195"/>
      <c r="C149" s="113" t="s">
        <v>222</v>
      </c>
      <c r="D149" s="112">
        <f t="shared" si="10"/>
        <v>1309381.67</v>
      </c>
      <c r="E149" s="112">
        <v>1309381.67</v>
      </c>
      <c r="F149" s="112"/>
      <c r="G149" s="112"/>
      <c r="H149" s="112"/>
      <c r="I149" s="112"/>
      <c r="J149" s="112"/>
    </row>
    <row r="150" spans="1:10" ht="37.5">
      <c r="A150" s="203"/>
      <c r="B150" s="195"/>
      <c r="C150" s="113" t="s">
        <v>225</v>
      </c>
      <c r="D150" s="112">
        <f t="shared" si="10"/>
        <v>684578.42</v>
      </c>
      <c r="E150" s="112">
        <f>674578.42+10000</f>
        <v>684578.42</v>
      </c>
      <c r="F150" s="112"/>
      <c r="G150" s="112"/>
      <c r="H150" s="112"/>
      <c r="I150" s="112"/>
      <c r="J150" s="112"/>
    </row>
    <row r="151" spans="1:10" ht="37.5">
      <c r="A151" s="203"/>
      <c r="B151" s="195"/>
      <c r="C151" s="113" t="s">
        <v>183</v>
      </c>
      <c r="D151" s="112">
        <f t="shared" si="10"/>
        <v>3185181.81</v>
      </c>
      <c r="E151" s="112">
        <f>3175181.81+10000</f>
        <v>3185181.81</v>
      </c>
      <c r="F151" s="112"/>
      <c r="G151" s="112"/>
      <c r="H151" s="112"/>
      <c r="I151" s="112"/>
      <c r="J151" s="112"/>
    </row>
    <row r="152" spans="1:10" ht="37.5">
      <c r="A152" s="203"/>
      <c r="B152" s="195"/>
      <c r="C152" s="113" t="s">
        <v>230</v>
      </c>
      <c r="D152" s="112">
        <f t="shared" si="10"/>
        <v>1437523.2</v>
      </c>
      <c r="E152" s="112">
        <v>1437523.2</v>
      </c>
      <c r="F152" s="112"/>
      <c r="G152" s="112"/>
      <c r="H152" s="112"/>
      <c r="I152" s="112"/>
      <c r="J152" s="112"/>
    </row>
    <row r="153" spans="1:10" ht="37.5">
      <c r="A153" s="203"/>
      <c r="B153" s="195"/>
      <c r="C153" s="113" t="s">
        <v>233</v>
      </c>
      <c r="D153" s="112">
        <f t="shared" si="10"/>
        <v>91070.74</v>
      </c>
      <c r="E153" s="112">
        <v>91070.74</v>
      </c>
      <c r="F153" s="112"/>
      <c r="G153" s="112"/>
      <c r="H153" s="112"/>
      <c r="I153" s="112"/>
      <c r="J153" s="112"/>
    </row>
    <row r="154" spans="1:10" ht="37.5">
      <c r="A154" s="201" t="s">
        <v>167</v>
      </c>
      <c r="B154" s="194"/>
      <c r="C154" s="113" t="s">
        <v>216</v>
      </c>
      <c r="D154" s="112">
        <f t="shared" si="10"/>
        <v>97987.96</v>
      </c>
      <c r="E154" s="112">
        <v>97987.96</v>
      </c>
      <c r="F154" s="112"/>
      <c r="G154" s="112"/>
      <c r="H154" s="112"/>
      <c r="I154" s="112"/>
      <c r="J154" s="112"/>
    </row>
    <row r="155" spans="1:10" ht="37.5">
      <c r="A155" s="197"/>
      <c r="B155" s="194"/>
      <c r="C155" s="113" t="s">
        <v>220</v>
      </c>
      <c r="D155" s="112">
        <f t="shared" si="10"/>
        <v>193292.08</v>
      </c>
      <c r="E155" s="112">
        <v>193292.08</v>
      </c>
      <c r="F155" s="112"/>
      <c r="G155" s="112"/>
      <c r="H155" s="112"/>
      <c r="I155" s="112"/>
      <c r="J155" s="112"/>
    </row>
    <row r="156" spans="1:10" ht="37.5">
      <c r="A156" s="197"/>
      <c r="B156" s="194"/>
      <c r="C156" s="113" t="s">
        <v>223</v>
      </c>
      <c r="D156" s="112">
        <f t="shared" si="10"/>
        <v>395433.26</v>
      </c>
      <c r="E156" s="112">
        <v>395433.26</v>
      </c>
      <c r="F156" s="112"/>
      <c r="G156" s="112"/>
      <c r="H156" s="112"/>
      <c r="I156" s="112"/>
      <c r="J156" s="112"/>
    </row>
    <row r="157" spans="1:10" ht="37.5">
      <c r="A157" s="197"/>
      <c r="B157" s="194"/>
      <c r="C157" s="113" t="s">
        <v>226</v>
      </c>
      <c r="D157" s="112">
        <f t="shared" si="10"/>
        <v>203722.68</v>
      </c>
      <c r="E157" s="112">
        <v>203722.68</v>
      </c>
      <c r="F157" s="112"/>
      <c r="G157" s="112"/>
      <c r="H157" s="112"/>
      <c r="I157" s="112"/>
      <c r="J157" s="112"/>
    </row>
    <row r="158" spans="1:10" ht="37.5">
      <c r="A158" s="197"/>
      <c r="B158" s="194"/>
      <c r="C158" s="113" t="s">
        <v>184</v>
      </c>
      <c r="D158" s="112">
        <f t="shared" si="10"/>
        <v>958904.91</v>
      </c>
      <c r="E158" s="112">
        <v>958904.91</v>
      </c>
      <c r="F158" s="112"/>
      <c r="G158" s="112"/>
      <c r="H158" s="112"/>
      <c r="I158" s="112"/>
      <c r="J158" s="112"/>
    </row>
    <row r="159" spans="1:10" ht="37.5">
      <c r="A159" s="197"/>
      <c r="B159" s="194"/>
      <c r="C159" s="113" t="s">
        <v>231</v>
      </c>
      <c r="D159" s="112">
        <f t="shared" si="10"/>
        <v>434132.01</v>
      </c>
      <c r="E159" s="112">
        <v>434132.01</v>
      </c>
      <c r="F159" s="112"/>
      <c r="G159" s="112"/>
      <c r="H159" s="112"/>
      <c r="I159" s="112"/>
      <c r="J159" s="112"/>
    </row>
    <row r="160" spans="1:10" ht="37.5">
      <c r="A160" s="197"/>
      <c r="B160" s="194"/>
      <c r="C160" s="113" t="s">
        <v>234</v>
      </c>
      <c r="D160" s="112">
        <f t="shared" si="10"/>
        <v>27503.36</v>
      </c>
      <c r="E160" s="112">
        <v>27503.36</v>
      </c>
      <c r="F160" s="112"/>
      <c r="G160" s="112"/>
      <c r="H160" s="112"/>
      <c r="I160" s="112"/>
      <c r="J160" s="112"/>
    </row>
    <row r="161" spans="1:10" ht="37.5">
      <c r="A161" s="197" t="s">
        <v>168</v>
      </c>
      <c r="B161" s="194"/>
      <c r="C161" s="113" t="s">
        <v>219</v>
      </c>
      <c r="D161" s="112">
        <f t="shared" si="10"/>
        <v>0</v>
      </c>
      <c r="E161" s="106"/>
      <c r="F161" s="106"/>
      <c r="G161" s="106"/>
      <c r="H161" s="106"/>
      <c r="I161" s="106"/>
      <c r="J161" s="106"/>
    </row>
    <row r="162" spans="1:10" ht="37.5">
      <c r="A162" s="197"/>
      <c r="B162" s="194"/>
      <c r="C162" s="113" t="s">
        <v>330</v>
      </c>
      <c r="D162" s="112">
        <f t="shared" si="10"/>
        <v>33021</v>
      </c>
      <c r="E162" s="106"/>
      <c r="F162" s="106">
        <v>33021</v>
      </c>
      <c r="G162" s="106"/>
      <c r="H162" s="106"/>
      <c r="I162" s="106"/>
      <c r="J162" s="106"/>
    </row>
    <row r="163" spans="1:10" ht="37.5">
      <c r="A163" s="197"/>
      <c r="B163" s="194"/>
      <c r="C163" s="113" t="s">
        <v>292</v>
      </c>
      <c r="D163" s="112">
        <f t="shared" si="10"/>
        <v>0</v>
      </c>
      <c r="E163" s="106"/>
      <c r="F163" s="106"/>
      <c r="G163" s="106"/>
      <c r="H163" s="106"/>
      <c r="I163" s="106"/>
      <c r="J163" s="106"/>
    </row>
    <row r="164" spans="1:10" ht="37.5">
      <c r="A164" s="197"/>
      <c r="B164" s="194"/>
      <c r="C164" s="113" t="s">
        <v>228</v>
      </c>
      <c r="D164" s="112">
        <f t="shared" si="10"/>
        <v>20000</v>
      </c>
      <c r="E164" s="106"/>
      <c r="F164" s="106">
        <v>20000</v>
      </c>
      <c r="G164" s="106"/>
      <c r="H164" s="106"/>
      <c r="I164" s="106"/>
      <c r="J164" s="106"/>
    </row>
    <row r="165" spans="1:10" ht="18" hidden="1">
      <c r="A165" s="197"/>
      <c r="B165" s="194"/>
      <c r="C165" s="105"/>
      <c r="D165" s="112">
        <f t="shared" si="10"/>
        <v>0</v>
      </c>
      <c r="E165" s="106"/>
      <c r="F165" s="106"/>
      <c r="G165" s="106"/>
      <c r="H165" s="106"/>
      <c r="I165" s="106"/>
      <c r="J165" s="106"/>
    </row>
    <row r="166" spans="1:10" ht="18" hidden="1">
      <c r="A166" s="197"/>
      <c r="B166" s="194"/>
      <c r="C166" s="105"/>
      <c r="D166" s="112">
        <f t="shared" si="10"/>
        <v>0</v>
      </c>
      <c r="E166" s="106"/>
      <c r="F166" s="106"/>
      <c r="G166" s="106"/>
      <c r="H166" s="106"/>
      <c r="I166" s="106"/>
      <c r="J166" s="106"/>
    </row>
    <row r="167" spans="1:10" ht="18" hidden="1">
      <c r="A167" s="197"/>
      <c r="B167" s="194"/>
      <c r="C167" s="105"/>
      <c r="D167" s="112">
        <f t="shared" si="10"/>
        <v>0</v>
      </c>
      <c r="E167" s="106"/>
      <c r="F167" s="106"/>
      <c r="G167" s="106"/>
      <c r="H167" s="106"/>
      <c r="I167" s="106"/>
      <c r="J167" s="106"/>
    </row>
    <row r="168" spans="1:10" ht="18" hidden="1">
      <c r="A168" s="198"/>
      <c r="B168" s="190"/>
      <c r="C168" s="105"/>
      <c r="D168" s="112">
        <f t="shared" si="10"/>
        <v>0</v>
      </c>
      <c r="E168" s="106"/>
      <c r="F168" s="106"/>
      <c r="G168" s="106"/>
      <c r="H168" s="106"/>
      <c r="I168" s="106"/>
      <c r="J168" s="106"/>
    </row>
    <row r="169" spans="1:10" ht="39.75" customHeight="1">
      <c r="A169" s="103" t="s">
        <v>117</v>
      </c>
      <c r="B169" s="104">
        <v>220</v>
      </c>
      <c r="C169" s="105"/>
      <c r="D169" s="112">
        <f aca="true" t="shared" si="11" ref="D169:D175">SUM(E169:I169)</f>
        <v>0</v>
      </c>
      <c r="E169" s="106"/>
      <c r="F169" s="106"/>
      <c r="G169" s="106"/>
      <c r="H169" s="106"/>
      <c r="I169" s="106"/>
      <c r="J169" s="106"/>
    </row>
    <row r="170" spans="1:10" ht="18.75">
      <c r="A170" s="114"/>
      <c r="B170" s="108"/>
      <c r="C170" s="105"/>
      <c r="D170" s="112">
        <f t="shared" si="11"/>
        <v>0</v>
      </c>
      <c r="E170" s="106"/>
      <c r="F170" s="106"/>
      <c r="G170" s="106"/>
      <c r="H170" s="106"/>
      <c r="I170" s="106"/>
      <c r="J170" s="106"/>
    </row>
    <row r="171" spans="1:10" ht="37.5">
      <c r="A171" s="184" t="s">
        <v>118</v>
      </c>
      <c r="B171" s="189">
        <v>230</v>
      </c>
      <c r="C171" s="113" t="s">
        <v>293</v>
      </c>
      <c r="D171" s="112">
        <f t="shared" si="11"/>
        <v>0</v>
      </c>
      <c r="E171" s="106"/>
      <c r="F171" s="106"/>
      <c r="G171" s="106"/>
      <c r="H171" s="106"/>
      <c r="I171" s="106"/>
      <c r="J171" s="106"/>
    </row>
    <row r="172" spans="1:10" ht="18" hidden="1">
      <c r="A172" s="185"/>
      <c r="B172" s="194"/>
      <c r="C172" s="105"/>
      <c r="D172" s="112">
        <f t="shared" si="11"/>
        <v>0</v>
      </c>
      <c r="E172" s="106"/>
      <c r="F172" s="106"/>
      <c r="G172" s="106"/>
      <c r="H172" s="106"/>
      <c r="I172" s="106"/>
      <c r="J172" s="106"/>
    </row>
    <row r="173" spans="1:10" ht="18" hidden="1">
      <c r="A173" s="185"/>
      <c r="B173" s="194"/>
      <c r="C173" s="105"/>
      <c r="D173" s="112">
        <f t="shared" si="11"/>
        <v>0</v>
      </c>
      <c r="E173" s="106"/>
      <c r="F173" s="106"/>
      <c r="G173" s="106"/>
      <c r="H173" s="106"/>
      <c r="I173" s="106"/>
      <c r="J173" s="106"/>
    </row>
    <row r="174" spans="1:10" ht="18" hidden="1">
      <c r="A174" s="185"/>
      <c r="B174" s="194"/>
      <c r="C174" s="105"/>
      <c r="D174" s="112">
        <f t="shared" si="11"/>
        <v>0</v>
      </c>
      <c r="E174" s="106"/>
      <c r="F174" s="106"/>
      <c r="G174" s="106"/>
      <c r="H174" s="106"/>
      <c r="I174" s="106"/>
      <c r="J174" s="106"/>
    </row>
    <row r="175" spans="1:10" ht="18" hidden="1">
      <c r="A175" s="211"/>
      <c r="B175" s="190"/>
      <c r="C175" s="105"/>
      <c r="D175" s="112">
        <f t="shared" si="11"/>
        <v>0</v>
      </c>
      <c r="E175" s="106"/>
      <c r="F175" s="106"/>
      <c r="G175" s="106"/>
      <c r="H175" s="106"/>
      <c r="I175" s="106"/>
      <c r="J175" s="106"/>
    </row>
    <row r="176" spans="1:10" ht="18" customHeight="1">
      <c r="A176" s="114" t="s">
        <v>82</v>
      </c>
      <c r="B176" s="108"/>
      <c r="C176" s="105"/>
      <c r="D176" s="106"/>
      <c r="E176" s="106"/>
      <c r="F176" s="106"/>
      <c r="G176" s="106"/>
      <c r="H176" s="106"/>
      <c r="I176" s="106"/>
      <c r="J176" s="106"/>
    </row>
    <row r="177" spans="1:10" ht="12.75">
      <c r="A177" s="184" t="s">
        <v>119</v>
      </c>
      <c r="B177" s="189">
        <v>240</v>
      </c>
      <c r="C177" s="191"/>
      <c r="D177" s="187"/>
      <c r="E177" s="187"/>
      <c r="F177" s="187"/>
      <c r="G177" s="187"/>
      <c r="H177" s="187"/>
      <c r="I177" s="187"/>
      <c r="J177" s="187"/>
    </row>
    <row r="178" spans="1:10" ht="12.75">
      <c r="A178" s="199"/>
      <c r="B178" s="194"/>
      <c r="C178" s="200"/>
      <c r="D178" s="193"/>
      <c r="E178" s="193"/>
      <c r="F178" s="193"/>
      <c r="G178" s="193"/>
      <c r="H178" s="193"/>
      <c r="I178" s="193"/>
      <c r="J178" s="193"/>
    </row>
    <row r="179" spans="1:10" ht="12.75">
      <c r="A179" s="185" t="s">
        <v>120</v>
      </c>
      <c r="B179" s="194"/>
      <c r="C179" s="200"/>
      <c r="D179" s="193"/>
      <c r="E179" s="193"/>
      <c r="F179" s="193"/>
      <c r="G179" s="193"/>
      <c r="H179" s="193"/>
      <c r="I179" s="193"/>
      <c r="J179" s="193"/>
    </row>
    <row r="180" spans="1:10" ht="12.75">
      <c r="A180" s="199"/>
      <c r="B180" s="194"/>
      <c r="C180" s="200"/>
      <c r="D180" s="193"/>
      <c r="E180" s="193"/>
      <c r="F180" s="193"/>
      <c r="G180" s="193"/>
      <c r="H180" s="193"/>
      <c r="I180" s="193"/>
      <c r="J180" s="193"/>
    </row>
    <row r="181" spans="1:10" ht="18.75">
      <c r="A181" s="116" t="s">
        <v>121</v>
      </c>
      <c r="B181" s="190"/>
      <c r="C181" s="192"/>
      <c r="D181" s="188"/>
      <c r="E181" s="188"/>
      <c r="F181" s="188"/>
      <c r="G181" s="188"/>
      <c r="H181" s="188"/>
      <c r="I181" s="188"/>
      <c r="J181" s="188"/>
    </row>
    <row r="182" spans="1:10" ht="18.75">
      <c r="A182" s="107"/>
      <c r="B182" s="108"/>
      <c r="C182" s="105"/>
      <c r="D182" s="106"/>
      <c r="E182" s="106"/>
      <c r="F182" s="106"/>
      <c r="G182" s="106"/>
      <c r="H182" s="106"/>
      <c r="I182" s="106"/>
      <c r="J182" s="106"/>
    </row>
    <row r="183" spans="1:10" ht="37.5">
      <c r="A183" s="103" t="s">
        <v>122</v>
      </c>
      <c r="B183" s="104">
        <v>250</v>
      </c>
      <c r="C183" s="105"/>
      <c r="D183" s="112">
        <f>SUM(E183:I183)</f>
        <v>0</v>
      </c>
      <c r="E183" s="106"/>
      <c r="F183" s="106"/>
      <c r="G183" s="106"/>
      <c r="H183" s="106"/>
      <c r="I183" s="106"/>
      <c r="J183" s="106"/>
    </row>
    <row r="184" spans="1:10" ht="37.5">
      <c r="A184" s="103" t="s">
        <v>123</v>
      </c>
      <c r="B184" s="189">
        <v>260</v>
      </c>
      <c r="C184" s="104" t="s">
        <v>107</v>
      </c>
      <c r="D184" s="106">
        <f aca="true" t="shared" si="12" ref="D184:J184">SUM(D185:D214)</f>
        <v>2662369.0500000003</v>
      </c>
      <c r="E184" s="106">
        <f t="shared" si="12"/>
        <v>2204569.77</v>
      </c>
      <c r="F184" s="106">
        <f t="shared" si="12"/>
        <v>335799.27999999997</v>
      </c>
      <c r="G184" s="106">
        <f t="shared" si="12"/>
        <v>0</v>
      </c>
      <c r="H184" s="106">
        <f t="shared" si="12"/>
        <v>0</v>
      </c>
      <c r="I184" s="106">
        <f t="shared" si="12"/>
        <v>122000</v>
      </c>
      <c r="J184" s="106">
        <f t="shared" si="12"/>
        <v>0</v>
      </c>
    </row>
    <row r="185" spans="1:10" ht="37.5">
      <c r="A185" s="196" t="s">
        <v>169</v>
      </c>
      <c r="B185" s="194"/>
      <c r="C185" s="113" t="s">
        <v>227</v>
      </c>
      <c r="D185" s="112">
        <f>SUM(E185:I185)</f>
        <v>0</v>
      </c>
      <c r="E185" s="106"/>
      <c r="F185" s="106"/>
      <c r="G185" s="106"/>
      <c r="H185" s="106"/>
      <c r="I185" s="106"/>
      <c r="J185" s="106"/>
    </row>
    <row r="186" spans="1:10" ht="37.5">
      <c r="A186" s="197"/>
      <c r="B186" s="194"/>
      <c r="C186" s="113" t="s">
        <v>229</v>
      </c>
      <c r="D186" s="112">
        <f aca="true" t="shared" si="13" ref="D186:D214">SUM(E186:I186)</f>
        <v>271340.79</v>
      </c>
      <c r="E186" s="106">
        <v>271340.79</v>
      </c>
      <c r="F186" s="106"/>
      <c r="G186" s="106"/>
      <c r="H186" s="106"/>
      <c r="I186" s="106"/>
      <c r="J186" s="106"/>
    </row>
    <row r="187" spans="1:10" ht="37.5">
      <c r="A187" s="198"/>
      <c r="B187" s="194"/>
      <c r="C187" s="113" t="s">
        <v>232</v>
      </c>
      <c r="D187" s="112">
        <f t="shared" si="13"/>
        <v>52006.23</v>
      </c>
      <c r="E187" s="106">
        <v>52006.23</v>
      </c>
      <c r="F187" s="106"/>
      <c r="G187" s="106"/>
      <c r="H187" s="106"/>
      <c r="I187" s="106"/>
      <c r="J187" s="106"/>
    </row>
    <row r="188" spans="1:10" ht="37.5">
      <c r="A188" s="184" t="s">
        <v>170</v>
      </c>
      <c r="B188" s="194"/>
      <c r="C188" s="113" t="s">
        <v>232</v>
      </c>
      <c r="D188" s="112">
        <f t="shared" si="13"/>
        <v>17500</v>
      </c>
      <c r="E188" s="106">
        <v>17500</v>
      </c>
      <c r="F188" s="106"/>
      <c r="G188" s="106"/>
      <c r="H188" s="106"/>
      <c r="I188" s="106"/>
      <c r="J188" s="106"/>
    </row>
    <row r="189" spans="1:10" ht="37.5">
      <c r="A189" s="185"/>
      <c r="B189" s="194"/>
      <c r="C189" s="113" t="s">
        <v>227</v>
      </c>
      <c r="D189" s="112">
        <f t="shared" si="13"/>
        <v>3000</v>
      </c>
      <c r="E189" s="106">
        <v>3000</v>
      </c>
      <c r="F189" s="106"/>
      <c r="G189" s="106"/>
      <c r="H189" s="106"/>
      <c r="I189" s="106"/>
      <c r="J189" s="106"/>
    </row>
    <row r="190" spans="1:10" ht="37.5">
      <c r="A190" s="186"/>
      <c r="B190" s="194"/>
      <c r="C190" s="113" t="s">
        <v>229</v>
      </c>
      <c r="D190" s="112">
        <f t="shared" si="13"/>
        <v>12000</v>
      </c>
      <c r="E190" s="106">
        <v>12000</v>
      </c>
      <c r="F190" s="106"/>
      <c r="G190" s="106"/>
      <c r="H190" s="106"/>
      <c r="I190" s="106"/>
      <c r="J190" s="106"/>
    </row>
    <row r="191" spans="1:10" ht="37.5">
      <c r="A191" s="103" t="s">
        <v>171</v>
      </c>
      <c r="B191" s="194"/>
      <c r="C191" s="113" t="s">
        <v>232</v>
      </c>
      <c r="D191" s="112">
        <f t="shared" si="13"/>
        <v>1130657.58</v>
      </c>
      <c r="E191" s="106">
        <v>1130657.58</v>
      </c>
      <c r="F191" s="106"/>
      <c r="G191" s="106"/>
      <c r="H191" s="106"/>
      <c r="I191" s="106"/>
      <c r="J191" s="106"/>
    </row>
    <row r="192" spans="1:10" ht="37.5">
      <c r="A192" s="103" t="s">
        <v>172</v>
      </c>
      <c r="B192" s="194"/>
      <c r="C192" s="104"/>
      <c r="D192" s="112">
        <f t="shared" si="13"/>
        <v>0</v>
      </c>
      <c r="E192" s="106"/>
      <c r="F192" s="106"/>
      <c r="G192" s="106"/>
      <c r="H192" s="106"/>
      <c r="I192" s="106"/>
      <c r="J192" s="106"/>
    </row>
    <row r="193" spans="1:10" ht="37.5">
      <c r="A193" s="196" t="s">
        <v>173</v>
      </c>
      <c r="B193" s="194"/>
      <c r="C193" s="113" t="s">
        <v>227</v>
      </c>
      <c r="D193" s="112">
        <f t="shared" si="13"/>
        <v>1250</v>
      </c>
      <c r="E193" s="106">
        <v>1250</v>
      </c>
      <c r="F193" s="106"/>
      <c r="G193" s="106"/>
      <c r="H193" s="106"/>
      <c r="I193" s="106"/>
      <c r="J193" s="106"/>
    </row>
    <row r="194" spans="1:10" ht="37.5">
      <c r="A194" s="197"/>
      <c r="B194" s="194"/>
      <c r="C194" s="113" t="s">
        <v>232</v>
      </c>
      <c r="D194" s="112">
        <f t="shared" si="13"/>
        <v>36000</v>
      </c>
      <c r="E194" s="106">
        <v>36000</v>
      </c>
      <c r="F194" s="106"/>
      <c r="G194" s="106"/>
      <c r="H194" s="106"/>
      <c r="I194" s="106"/>
      <c r="J194" s="106"/>
    </row>
    <row r="195" spans="1:10" ht="37.5">
      <c r="A195" s="197"/>
      <c r="B195" s="194"/>
      <c r="C195" s="113" t="s">
        <v>229</v>
      </c>
      <c r="D195" s="112">
        <f t="shared" si="13"/>
        <v>30000</v>
      </c>
      <c r="E195" s="106">
        <v>30000</v>
      </c>
      <c r="F195" s="106"/>
      <c r="G195" s="106"/>
      <c r="H195" s="106"/>
      <c r="I195" s="106"/>
      <c r="J195" s="106"/>
    </row>
    <row r="196" spans="1:10" ht="37.5">
      <c r="A196" s="197"/>
      <c r="B196" s="194"/>
      <c r="C196" s="113" t="s">
        <v>232</v>
      </c>
      <c r="D196" s="112">
        <f t="shared" si="13"/>
        <v>58000</v>
      </c>
      <c r="E196" s="106">
        <v>58000</v>
      </c>
      <c r="F196" s="106"/>
      <c r="G196" s="106"/>
      <c r="H196" s="106"/>
      <c r="I196" s="106"/>
      <c r="J196" s="106"/>
    </row>
    <row r="197" spans="1:10" ht="37.5">
      <c r="A197" s="196" t="s">
        <v>174</v>
      </c>
      <c r="B197" s="194"/>
      <c r="C197" s="113" t="s">
        <v>217</v>
      </c>
      <c r="D197" s="112">
        <f t="shared" si="13"/>
        <v>6500</v>
      </c>
      <c r="E197" s="106">
        <v>6500</v>
      </c>
      <c r="F197" s="106"/>
      <c r="G197" s="106"/>
      <c r="H197" s="106"/>
      <c r="I197" s="106"/>
      <c r="J197" s="106"/>
    </row>
    <row r="198" spans="1:10" ht="37.5">
      <c r="A198" s="197"/>
      <c r="B198" s="194"/>
      <c r="C198" s="113" t="s">
        <v>221</v>
      </c>
      <c r="D198" s="112">
        <f t="shared" si="13"/>
        <v>22900</v>
      </c>
      <c r="E198" s="106">
        <v>22900</v>
      </c>
      <c r="F198" s="106"/>
      <c r="G198" s="106"/>
      <c r="H198" s="106"/>
      <c r="I198" s="106"/>
      <c r="J198" s="106"/>
    </row>
    <row r="199" spans="1:10" ht="37.5">
      <c r="A199" s="197"/>
      <c r="B199" s="194"/>
      <c r="C199" s="113" t="s">
        <v>224</v>
      </c>
      <c r="D199" s="112">
        <f t="shared" si="13"/>
        <v>11556.9</v>
      </c>
      <c r="E199" s="106">
        <v>11556.9</v>
      </c>
      <c r="F199" s="106"/>
      <c r="G199" s="106"/>
      <c r="H199" s="106"/>
      <c r="I199" s="106"/>
      <c r="J199" s="106"/>
    </row>
    <row r="200" spans="1:10" ht="37.5">
      <c r="A200" s="197"/>
      <c r="B200" s="194"/>
      <c r="C200" s="113" t="s">
        <v>227</v>
      </c>
      <c r="D200" s="112">
        <f t="shared" si="13"/>
        <v>17400</v>
      </c>
      <c r="E200" s="106">
        <v>17400</v>
      </c>
      <c r="F200" s="106"/>
      <c r="G200" s="106"/>
      <c r="H200" s="106"/>
      <c r="I200" s="106"/>
      <c r="J200" s="106"/>
    </row>
    <row r="201" spans="1:10" ht="37.5">
      <c r="A201" s="197"/>
      <c r="B201" s="194"/>
      <c r="C201" s="113" t="s">
        <v>232</v>
      </c>
      <c r="D201" s="112">
        <f t="shared" si="13"/>
        <v>19459</v>
      </c>
      <c r="E201" s="106">
        <v>19459</v>
      </c>
      <c r="F201" s="106"/>
      <c r="G201" s="106"/>
      <c r="H201" s="106"/>
      <c r="I201" s="106"/>
      <c r="J201" s="106"/>
    </row>
    <row r="202" spans="1:10" ht="37.5">
      <c r="A202" s="198"/>
      <c r="B202" s="194"/>
      <c r="C202" s="113" t="s">
        <v>229</v>
      </c>
      <c r="D202" s="112">
        <f t="shared" si="13"/>
        <v>84342</v>
      </c>
      <c r="E202" s="106">
        <v>84342</v>
      </c>
      <c r="F202" s="106"/>
      <c r="G202" s="106"/>
      <c r="H202" s="106"/>
      <c r="I202" s="106"/>
      <c r="J202" s="106"/>
    </row>
    <row r="203" spans="1:10" ht="18.75">
      <c r="A203" s="117" t="s">
        <v>175</v>
      </c>
      <c r="B203" s="194"/>
      <c r="C203" s="113"/>
      <c r="D203" s="112">
        <f t="shared" si="13"/>
        <v>0</v>
      </c>
      <c r="E203" s="106"/>
      <c r="F203" s="106"/>
      <c r="G203" s="106"/>
      <c r="H203" s="106"/>
      <c r="I203" s="106"/>
      <c r="J203" s="106"/>
    </row>
    <row r="204" spans="1:10" ht="37.5">
      <c r="A204" s="241" t="s">
        <v>176</v>
      </c>
      <c r="B204" s="195"/>
      <c r="C204" s="113" t="s">
        <v>217</v>
      </c>
      <c r="D204" s="112">
        <f t="shared" si="13"/>
        <v>6681.6</v>
      </c>
      <c r="E204" s="106">
        <v>6681.6</v>
      </c>
      <c r="F204" s="106"/>
      <c r="G204" s="106"/>
      <c r="H204" s="106"/>
      <c r="I204" s="106"/>
      <c r="J204" s="106"/>
    </row>
    <row r="205" spans="1:10" ht="50.25" customHeight="1">
      <c r="A205" s="241"/>
      <c r="B205" s="195"/>
      <c r="C205" s="113" t="s">
        <v>229</v>
      </c>
      <c r="D205" s="112">
        <f t="shared" si="13"/>
        <v>71213.54</v>
      </c>
      <c r="E205" s="106">
        <v>71213.54</v>
      </c>
      <c r="F205" s="106"/>
      <c r="G205" s="106"/>
      <c r="H205" s="106"/>
      <c r="I205" s="106"/>
      <c r="J205" s="106"/>
    </row>
    <row r="206" spans="1:10" ht="37.5">
      <c r="A206" s="197" t="s">
        <v>177</v>
      </c>
      <c r="B206" s="194"/>
      <c r="C206" s="113" t="s">
        <v>217</v>
      </c>
      <c r="D206" s="112">
        <f t="shared" si="13"/>
        <v>4000</v>
      </c>
      <c r="E206" s="106">
        <v>4000</v>
      </c>
      <c r="F206" s="106"/>
      <c r="G206" s="106"/>
      <c r="H206" s="106"/>
      <c r="I206" s="106"/>
      <c r="J206" s="106"/>
    </row>
    <row r="207" spans="1:10" ht="37.5">
      <c r="A207" s="197"/>
      <c r="B207" s="194"/>
      <c r="C207" s="113" t="s">
        <v>221</v>
      </c>
      <c r="D207" s="112">
        <f t="shared" si="13"/>
        <v>3187.2</v>
      </c>
      <c r="E207" s="106">
        <v>3187.2</v>
      </c>
      <c r="F207" s="106"/>
      <c r="G207" s="106"/>
      <c r="H207" s="106"/>
      <c r="I207" s="106"/>
      <c r="J207" s="106"/>
    </row>
    <row r="208" spans="1:10" ht="37.5">
      <c r="A208" s="197"/>
      <c r="B208" s="194"/>
      <c r="C208" s="113" t="s">
        <v>224</v>
      </c>
      <c r="D208" s="112">
        <f t="shared" si="13"/>
        <v>166765.7</v>
      </c>
      <c r="E208" s="106">
        <v>166765.7</v>
      </c>
      <c r="F208" s="106"/>
      <c r="G208" s="106"/>
      <c r="H208" s="106"/>
      <c r="I208" s="106"/>
      <c r="J208" s="106"/>
    </row>
    <row r="209" spans="1:10" ht="37.5">
      <c r="A209" s="197"/>
      <c r="B209" s="194"/>
      <c r="C209" s="113" t="s">
        <v>333</v>
      </c>
      <c r="D209" s="112">
        <f t="shared" si="13"/>
        <v>62492.86</v>
      </c>
      <c r="E209" s="106"/>
      <c r="F209" s="106">
        <v>62492.86</v>
      </c>
      <c r="G209" s="106"/>
      <c r="H209" s="106"/>
      <c r="I209" s="106"/>
      <c r="J209" s="106"/>
    </row>
    <row r="210" spans="1:10" ht="37.5">
      <c r="A210" s="197"/>
      <c r="B210" s="194"/>
      <c r="C210" s="113" t="s">
        <v>229</v>
      </c>
      <c r="D210" s="112">
        <f t="shared" si="13"/>
        <v>49000</v>
      </c>
      <c r="E210" s="106">
        <v>49000</v>
      </c>
      <c r="F210" s="106"/>
      <c r="G210" s="106"/>
      <c r="H210" s="106"/>
      <c r="I210" s="106"/>
      <c r="J210" s="106"/>
    </row>
    <row r="211" spans="1:10" ht="37.5">
      <c r="A211" s="197"/>
      <c r="B211" s="194"/>
      <c r="C211" s="113" t="s">
        <v>232</v>
      </c>
      <c r="D211" s="112">
        <f t="shared" si="13"/>
        <v>129809.23</v>
      </c>
      <c r="E211" s="106">
        <v>129809.23</v>
      </c>
      <c r="F211" s="106"/>
      <c r="G211" s="106"/>
      <c r="H211" s="106"/>
      <c r="I211" s="106"/>
      <c r="J211" s="106"/>
    </row>
    <row r="212" spans="1:10" ht="37.5">
      <c r="A212" s="197"/>
      <c r="B212" s="194"/>
      <c r="C212" s="113" t="s">
        <v>295</v>
      </c>
      <c r="D212" s="112">
        <f t="shared" si="13"/>
        <v>80000</v>
      </c>
      <c r="E212" s="106"/>
      <c r="F212" s="106"/>
      <c r="G212" s="106"/>
      <c r="H212" s="106"/>
      <c r="I212" s="106">
        <v>80000</v>
      </c>
      <c r="J212" s="106"/>
    </row>
    <row r="213" spans="1:10" ht="37.5">
      <c r="A213" s="197"/>
      <c r="B213" s="194"/>
      <c r="C213" s="113" t="s">
        <v>294</v>
      </c>
      <c r="D213" s="112">
        <f t="shared" si="13"/>
        <v>42000</v>
      </c>
      <c r="E213" s="106"/>
      <c r="F213" s="106"/>
      <c r="G213" s="106"/>
      <c r="H213" s="106"/>
      <c r="I213" s="106">
        <v>42000</v>
      </c>
      <c r="J213" s="106"/>
    </row>
    <row r="214" spans="1:10" ht="37.5">
      <c r="A214" s="197"/>
      <c r="B214" s="194"/>
      <c r="C214" s="105" t="s">
        <v>235</v>
      </c>
      <c r="D214" s="112">
        <f t="shared" si="13"/>
        <v>273306.42</v>
      </c>
      <c r="E214" s="106"/>
      <c r="F214" s="106">
        <v>273306.42</v>
      </c>
      <c r="G214" s="106"/>
      <c r="H214" s="106"/>
      <c r="I214" s="106"/>
      <c r="J214" s="106"/>
    </row>
    <row r="215" spans="1:10" ht="37.5">
      <c r="A215" s="109" t="s">
        <v>124</v>
      </c>
      <c r="B215" s="104">
        <v>300</v>
      </c>
      <c r="C215" s="104" t="s">
        <v>107</v>
      </c>
      <c r="D215" s="106"/>
      <c r="E215" s="106"/>
      <c r="F215" s="106"/>
      <c r="G215" s="106"/>
      <c r="H215" s="106"/>
      <c r="I215" s="106"/>
      <c r="J215" s="106"/>
    </row>
    <row r="216" spans="1:10" ht="18.75">
      <c r="A216" s="115" t="s">
        <v>82</v>
      </c>
      <c r="B216" s="189">
        <v>310</v>
      </c>
      <c r="C216" s="189"/>
      <c r="D216" s="187"/>
      <c r="E216" s="187"/>
      <c r="F216" s="187"/>
      <c r="G216" s="187"/>
      <c r="H216" s="187"/>
      <c r="I216" s="187"/>
      <c r="J216" s="187"/>
    </row>
    <row r="217" spans="1:10" ht="18.75">
      <c r="A217" s="116" t="s">
        <v>125</v>
      </c>
      <c r="B217" s="190"/>
      <c r="C217" s="190"/>
      <c r="D217" s="188"/>
      <c r="E217" s="188"/>
      <c r="F217" s="188"/>
      <c r="G217" s="188"/>
      <c r="H217" s="188"/>
      <c r="I217" s="188"/>
      <c r="J217" s="188"/>
    </row>
    <row r="218" spans="1:10" ht="18.75">
      <c r="A218" s="103" t="s">
        <v>126</v>
      </c>
      <c r="B218" s="104">
        <v>320</v>
      </c>
      <c r="C218" s="104"/>
      <c r="D218" s="106"/>
      <c r="E218" s="106"/>
      <c r="F218" s="106"/>
      <c r="G218" s="106"/>
      <c r="H218" s="106"/>
      <c r="I218" s="106"/>
      <c r="J218" s="106"/>
    </row>
    <row r="219" spans="1:10" ht="37.5">
      <c r="A219" s="109" t="s">
        <v>127</v>
      </c>
      <c r="B219" s="104">
        <v>400</v>
      </c>
      <c r="C219" s="104"/>
      <c r="D219" s="106"/>
      <c r="E219" s="106"/>
      <c r="F219" s="106"/>
      <c r="G219" s="106"/>
      <c r="H219" s="106"/>
      <c r="I219" s="106"/>
      <c r="J219" s="106"/>
    </row>
    <row r="220" spans="1:10" ht="18.75">
      <c r="A220" s="115" t="s">
        <v>128</v>
      </c>
      <c r="B220" s="189">
        <v>410</v>
      </c>
      <c r="C220" s="189"/>
      <c r="D220" s="187"/>
      <c r="E220" s="187"/>
      <c r="F220" s="187"/>
      <c r="G220" s="187"/>
      <c r="H220" s="187"/>
      <c r="I220" s="187"/>
      <c r="J220" s="187"/>
    </row>
    <row r="221" spans="1:10" ht="18.75">
      <c r="A221" s="116" t="s">
        <v>129</v>
      </c>
      <c r="B221" s="190"/>
      <c r="C221" s="190"/>
      <c r="D221" s="188"/>
      <c r="E221" s="188"/>
      <c r="F221" s="188"/>
      <c r="G221" s="188"/>
      <c r="H221" s="188"/>
      <c r="I221" s="188"/>
      <c r="J221" s="188"/>
    </row>
    <row r="222" spans="1:10" ht="18.75">
      <c r="A222" s="103" t="s">
        <v>130</v>
      </c>
      <c r="B222" s="104">
        <v>420</v>
      </c>
      <c r="C222" s="104"/>
      <c r="D222" s="106"/>
      <c r="E222" s="106"/>
      <c r="F222" s="106"/>
      <c r="G222" s="106"/>
      <c r="H222" s="106"/>
      <c r="I222" s="106"/>
      <c r="J222" s="106"/>
    </row>
    <row r="223" spans="1:10" ht="18.75">
      <c r="A223" s="103" t="s">
        <v>131</v>
      </c>
      <c r="B223" s="104">
        <v>500</v>
      </c>
      <c r="C223" s="104" t="s">
        <v>107</v>
      </c>
      <c r="D223" s="106"/>
      <c r="E223" s="106"/>
      <c r="F223" s="106"/>
      <c r="G223" s="106"/>
      <c r="H223" s="106"/>
      <c r="I223" s="106"/>
      <c r="J223" s="106"/>
    </row>
    <row r="224" spans="1:10" ht="18.75">
      <c r="A224" s="103" t="s">
        <v>132</v>
      </c>
      <c r="B224" s="104">
        <v>600</v>
      </c>
      <c r="C224" s="104" t="s">
        <v>107</v>
      </c>
      <c r="D224" s="106"/>
      <c r="E224" s="106"/>
      <c r="F224" s="106"/>
      <c r="G224" s="106"/>
      <c r="H224" s="106"/>
      <c r="I224" s="106"/>
      <c r="J224" s="106"/>
    </row>
    <row r="225" spans="1:10" ht="39" customHeight="1">
      <c r="A225" s="118"/>
      <c r="B225" s="119"/>
      <c r="C225" s="120"/>
      <c r="D225" s="120"/>
      <c r="E225" s="119"/>
      <c r="F225" s="120"/>
      <c r="G225" s="120"/>
      <c r="H225" s="119"/>
      <c r="I225" s="119"/>
      <c r="J225" s="119"/>
    </row>
    <row r="226" spans="1:10" ht="30" customHeight="1">
      <c r="A226" s="118"/>
      <c r="B226" s="119"/>
      <c r="C226" s="120"/>
      <c r="D226" s="120"/>
      <c r="E226" s="119"/>
      <c r="F226" s="119"/>
      <c r="G226" s="119"/>
      <c r="H226" s="119"/>
      <c r="I226" s="120"/>
      <c r="J226" s="120"/>
    </row>
    <row r="227" spans="1:11" ht="20.25" customHeight="1">
      <c r="A227" s="207" t="s">
        <v>97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4"/>
    </row>
    <row r="228" spans="1:11" ht="20.25" customHeight="1">
      <c r="A228" s="207" t="s">
        <v>325</v>
      </c>
      <c r="B228" s="207"/>
      <c r="C228" s="207"/>
      <c r="D228" s="207"/>
      <c r="E228" s="207"/>
      <c r="F228" s="207"/>
      <c r="G228" s="207"/>
      <c r="H228" s="207"/>
      <c r="I228" s="207"/>
      <c r="J228" s="207"/>
      <c r="K228" s="40"/>
    </row>
    <row r="229" spans="1:10" ht="12.7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</row>
    <row r="230" spans="1:10" ht="12.7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</row>
    <row r="231" spans="1:10" ht="18.75">
      <c r="A231" s="189" t="s">
        <v>48</v>
      </c>
      <c r="B231" s="189" t="s">
        <v>98</v>
      </c>
      <c r="C231" s="189" t="s">
        <v>99</v>
      </c>
      <c r="D231" s="205" t="s">
        <v>100</v>
      </c>
      <c r="E231" s="208"/>
      <c r="F231" s="208"/>
      <c r="G231" s="208"/>
      <c r="H231" s="208"/>
      <c r="I231" s="208"/>
      <c r="J231" s="208"/>
    </row>
    <row r="232" spans="1:10" ht="26.25" customHeight="1">
      <c r="A232" s="194"/>
      <c r="B232" s="194"/>
      <c r="C232" s="194"/>
      <c r="D232" s="189" t="s">
        <v>3</v>
      </c>
      <c r="E232" s="205" t="s">
        <v>2</v>
      </c>
      <c r="F232" s="208"/>
      <c r="G232" s="208"/>
      <c r="H232" s="208"/>
      <c r="I232" s="208"/>
      <c r="J232" s="208"/>
    </row>
    <row r="233" spans="1:10" ht="131.25" customHeight="1">
      <c r="A233" s="194"/>
      <c r="B233" s="194"/>
      <c r="C233" s="194"/>
      <c r="D233" s="194"/>
      <c r="E233" s="189" t="s">
        <v>165</v>
      </c>
      <c r="F233" s="209" t="s">
        <v>101</v>
      </c>
      <c r="G233" s="189" t="s">
        <v>102</v>
      </c>
      <c r="H233" s="189" t="s">
        <v>103</v>
      </c>
      <c r="I233" s="205" t="s">
        <v>104</v>
      </c>
      <c r="J233" s="206"/>
    </row>
    <row r="234" spans="1:10" ht="37.5">
      <c r="A234" s="190"/>
      <c r="B234" s="190"/>
      <c r="C234" s="190"/>
      <c r="D234" s="190"/>
      <c r="E234" s="190"/>
      <c r="F234" s="210"/>
      <c r="G234" s="190"/>
      <c r="H234" s="190"/>
      <c r="I234" s="104" t="s">
        <v>3</v>
      </c>
      <c r="J234" s="104" t="s">
        <v>105</v>
      </c>
    </row>
    <row r="235" spans="1:10" ht="18.75">
      <c r="A235" s="104">
        <v>1</v>
      </c>
      <c r="B235" s="104">
        <v>2</v>
      </c>
      <c r="C235" s="104">
        <v>3</v>
      </c>
      <c r="D235" s="104">
        <v>4</v>
      </c>
      <c r="E235" s="104">
        <v>5</v>
      </c>
      <c r="F235" s="104">
        <v>6</v>
      </c>
      <c r="G235" s="104">
        <v>7</v>
      </c>
      <c r="H235" s="104">
        <v>8</v>
      </c>
      <c r="I235" s="104">
        <v>9</v>
      </c>
      <c r="J235" s="104">
        <v>10</v>
      </c>
    </row>
    <row r="236" spans="1:10" ht="37.5">
      <c r="A236" s="109" t="s">
        <v>106</v>
      </c>
      <c r="B236" s="104">
        <v>100</v>
      </c>
      <c r="C236" s="104" t="s">
        <v>107</v>
      </c>
      <c r="D236" s="106">
        <f>E236+F236+G236+I236</f>
        <v>11296007.030000001</v>
      </c>
      <c r="E236" s="106">
        <f>E241</f>
        <v>10884309.47</v>
      </c>
      <c r="F236" s="106">
        <f>F245</f>
        <v>302697.56</v>
      </c>
      <c r="G236" s="106">
        <f>G245</f>
        <v>0</v>
      </c>
      <c r="H236" s="106">
        <f>H241</f>
        <v>0</v>
      </c>
      <c r="I236" s="106">
        <f>I237+I241+I243+I244+I246+I247</f>
        <v>109000</v>
      </c>
      <c r="J236" s="106">
        <f>J241</f>
        <v>0</v>
      </c>
    </row>
    <row r="237" spans="1:10" ht="18.75">
      <c r="A237" s="110" t="s">
        <v>2</v>
      </c>
      <c r="B237" s="189">
        <v>110</v>
      </c>
      <c r="C237" s="191"/>
      <c r="D237" s="187"/>
      <c r="E237" s="187" t="s">
        <v>107</v>
      </c>
      <c r="F237" s="187" t="s">
        <v>107</v>
      </c>
      <c r="G237" s="187" t="s">
        <v>107</v>
      </c>
      <c r="H237" s="187" t="s">
        <v>107</v>
      </c>
      <c r="I237" s="187"/>
      <c r="J237" s="187" t="s">
        <v>107</v>
      </c>
    </row>
    <row r="238" spans="1:10" ht="12.75">
      <c r="A238" s="185" t="s">
        <v>108</v>
      </c>
      <c r="B238" s="194"/>
      <c r="C238" s="200"/>
      <c r="D238" s="193"/>
      <c r="E238" s="193"/>
      <c r="F238" s="193"/>
      <c r="G238" s="193"/>
      <c r="H238" s="193"/>
      <c r="I238" s="193"/>
      <c r="J238" s="193"/>
    </row>
    <row r="239" spans="1:10" ht="12.75">
      <c r="A239" s="204"/>
      <c r="B239" s="190"/>
      <c r="C239" s="192"/>
      <c r="D239" s="188"/>
      <c r="E239" s="188"/>
      <c r="F239" s="188"/>
      <c r="G239" s="188"/>
      <c r="H239" s="188"/>
      <c r="I239" s="188"/>
      <c r="J239" s="188"/>
    </row>
    <row r="240" spans="1:10" ht="18.75">
      <c r="A240" s="107"/>
      <c r="B240" s="108"/>
      <c r="C240" s="105"/>
      <c r="D240" s="106"/>
      <c r="E240" s="106"/>
      <c r="F240" s="106"/>
      <c r="G240" s="106"/>
      <c r="H240" s="106"/>
      <c r="I240" s="106"/>
      <c r="J240" s="106"/>
    </row>
    <row r="241" spans="1:10" ht="18.75">
      <c r="A241" s="103" t="s">
        <v>109</v>
      </c>
      <c r="B241" s="104">
        <v>120</v>
      </c>
      <c r="C241" s="105" t="s">
        <v>179</v>
      </c>
      <c r="D241" s="106">
        <f>E241+H241+I241</f>
        <v>10993309.47</v>
      </c>
      <c r="E241" s="106">
        <v>10884309.47</v>
      </c>
      <c r="F241" s="106" t="s">
        <v>107</v>
      </c>
      <c r="G241" s="106" t="s">
        <v>107</v>
      </c>
      <c r="H241" s="106"/>
      <c r="I241" s="106">
        <v>109000</v>
      </c>
      <c r="J241" s="106"/>
    </row>
    <row r="242" spans="1:10" ht="18.75">
      <c r="A242" s="107"/>
      <c r="B242" s="108"/>
      <c r="C242" s="105"/>
      <c r="D242" s="106"/>
      <c r="E242" s="106"/>
      <c r="F242" s="106"/>
      <c r="G242" s="106"/>
      <c r="H242" s="106"/>
      <c r="I242" s="106"/>
      <c r="J242" s="106"/>
    </row>
    <row r="243" spans="1:10" ht="37.5">
      <c r="A243" s="103" t="s">
        <v>110</v>
      </c>
      <c r="B243" s="104">
        <v>130</v>
      </c>
      <c r="C243" s="105"/>
      <c r="D243" s="106"/>
      <c r="E243" s="106" t="s">
        <v>107</v>
      </c>
      <c r="F243" s="106" t="s">
        <v>107</v>
      </c>
      <c r="G243" s="106" t="s">
        <v>107</v>
      </c>
      <c r="H243" s="106" t="s">
        <v>107</v>
      </c>
      <c r="I243" s="106"/>
      <c r="J243" s="106" t="s">
        <v>107</v>
      </c>
    </row>
    <row r="244" spans="1:10" ht="93.75">
      <c r="A244" s="103" t="s">
        <v>111</v>
      </c>
      <c r="B244" s="104">
        <v>140</v>
      </c>
      <c r="C244" s="105"/>
      <c r="D244" s="106"/>
      <c r="E244" s="106" t="s">
        <v>107</v>
      </c>
      <c r="F244" s="106" t="s">
        <v>107</v>
      </c>
      <c r="G244" s="106" t="s">
        <v>107</v>
      </c>
      <c r="H244" s="106" t="s">
        <v>107</v>
      </c>
      <c r="I244" s="106"/>
      <c r="J244" s="106" t="s">
        <v>107</v>
      </c>
    </row>
    <row r="245" spans="1:10" ht="37.5">
      <c r="A245" s="103" t="s">
        <v>112</v>
      </c>
      <c r="B245" s="104">
        <v>150</v>
      </c>
      <c r="C245" s="105" t="s">
        <v>180</v>
      </c>
      <c r="D245" s="106">
        <f>F245+G245</f>
        <v>302697.56</v>
      </c>
      <c r="E245" s="106" t="s">
        <v>107</v>
      </c>
      <c r="F245" s="106">
        <v>302697.56</v>
      </c>
      <c r="G245" s="106"/>
      <c r="H245" s="106" t="s">
        <v>107</v>
      </c>
      <c r="I245" s="106" t="s">
        <v>107</v>
      </c>
      <c r="J245" s="106" t="s">
        <v>107</v>
      </c>
    </row>
    <row r="246" spans="1:10" ht="18.75">
      <c r="A246" s="103" t="s">
        <v>113</v>
      </c>
      <c r="B246" s="104">
        <v>160</v>
      </c>
      <c r="C246" s="105"/>
      <c r="D246" s="106"/>
      <c r="E246" s="106" t="s">
        <v>107</v>
      </c>
      <c r="F246" s="106" t="s">
        <v>107</v>
      </c>
      <c r="G246" s="106" t="s">
        <v>107</v>
      </c>
      <c r="H246" s="106" t="s">
        <v>107</v>
      </c>
      <c r="I246" s="106"/>
      <c r="J246" s="106"/>
    </row>
    <row r="247" spans="1:10" ht="18.75">
      <c r="A247" s="103" t="s">
        <v>114</v>
      </c>
      <c r="B247" s="104">
        <v>180</v>
      </c>
      <c r="C247" s="105" t="s">
        <v>107</v>
      </c>
      <c r="D247" s="106"/>
      <c r="E247" s="106" t="s">
        <v>107</v>
      </c>
      <c r="F247" s="106" t="s">
        <v>107</v>
      </c>
      <c r="G247" s="106" t="s">
        <v>107</v>
      </c>
      <c r="H247" s="106" t="s">
        <v>107</v>
      </c>
      <c r="I247" s="106"/>
      <c r="J247" s="106" t="s">
        <v>107</v>
      </c>
    </row>
    <row r="248" spans="1:10" ht="18.75">
      <c r="A248" s="107"/>
      <c r="B248" s="108"/>
      <c r="C248" s="104"/>
      <c r="D248" s="106"/>
      <c r="E248" s="106"/>
      <c r="F248" s="106"/>
      <c r="G248" s="106"/>
      <c r="H248" s="106"/>
      <c r="I248" s="106"/>
      <c r="J248" s="106"/>
    </row>
    <row r="249" spans="1:10" ht="18.75">
      <c r="A249" s="109" t="s">
        <v>115</v>
      </c>
      <c r="B249" s="131">
        <v>200</v>
      </c>
      <c r="C249" s="131" t="s">
        <v>107</v>
      </c>
      <c r="D249" s="132">
        <f aca="true" t="shared" si="14" ref="D249:J249">D250+D272+SUM(D274:D274)+D282+D283</f>
        <v>12698605.61</v>
      </c>
      <c r="E249" s="132">
        <f t="shared" si="14"/>
        <v>12187785.329999998</v>
      </c>
      <c r="F249" s="132">
        <f t="shared" si="14"/>
        <v>388820.27999999997</v>
      </c>
      <c r="G249" s="132">
        <f t="shared" si="14"/>
        <v>0</v>
      </c>
      <c r="H249" s="132">
        <f t="shared" si="14"/>
        <v>0</v>
      </c>
      <c r="I249" s="132">
        <f t="shared" si="14"/>
        <v>122000</v>
      </c>
      <c r="J249" s="132">
        <f t="shared" si="14"/>
        <v>0</v>
      </c>
    </row>
    <row r="250" spans="1:10" ht="37.5">
      <c r="A250" s="103" t="s">
        <v>116</v>
      </c>
      <c r="B250" s="104">
        <v>210</v>
      </c>
      <c r="C250" s="104" t="s">
        <v>182</v>
      </c>
      <c r="D250" s="106">
        <f aca="true" t="shared" si="15" ref="D250:J250">D251+SUM(D268:D271)</f>
        <v>10036236.559999999</v>
      </c>
      <c r="E250" s="106">
        <f t="shared" si="15"/>
        <v>9983215.559999999</v>
      </c>
      <c r="F250" s="106">
        <f t="shared" si="15"/>
        <v>53021</v>
      </c>
      <c r="G250" s="106">
        <f t="shared" si="15"/>
        <v>0</v>
      </c>
      <c r="H250" s="106">
        <f t="shared" si="15"/>
        <v>0</v>
      </c>
      <c r="I250" s="106">
        <f t="shared" si="15"/>
        <v>0</v>
      </c>
      <c r="J250" s="106">
        <f t="shared" si="15"/>
        <v>0</v>
      </c>
    </row>
    <row r="251" spans="1:10" ht="18.75">
      <c r="A251" s="110" t="s">
        <v>82</v>
      </c>
      <c r="B251" s="189">
        <v>211</v>
      </c>
      <c r="C251" s="189" t="s">
        <v>182</v>
      </c>
      <c r="D251" s="187">
        <f aca="true" t="shared" si="16" ref="D251:J251">SUM(D254:D267)</f>
        <v>9983215.559999999</v>
      </c>
      <c r="E251" s="187">
        <f t="shared" si="16"/>
        <v>9983215.559999999</v>
      </c>
      <c r="F251" s="187">
        <f t="shared" si="16"/>
        <v>0</v>
      </c>
      <c r="G251" s="187">
        <f t="shared" si="16"/>
        <v>0</v>
      </c>
      <c r="H251" s="187">
        <f t="shared" si="16"/>
        <v>0</v>
      </c>
      <c r="I251" s="187">
        <f t="shared" si="16"/>
        <v>0</v>
      </c>
      <c r="J251" s="187">
        <f t="shared" si="16"/>
        <v>0</v>
      </c>
    </row>
    <row r="252" spans="1:10" ht="12.75" customHeight="1">
      <c r="A252" s="197" t="s">
        <v>181</v>
      </c>
      <c r="B252" s="194"/>
      <c r="C252" s="194"/>
      <c r="D252" s="193"/>
      <c r="E252" s="193"/>
      <c r="F252" s="193"/>
      <c r="G252" s="193"/>
      <c r="H252" s="193"/>
      <c r="I252" s="193"/>
      <c r="J252" s="193"/>
    </row>
    <row r="253" spans="1:10" ht="27" customHeight="1">
      <c r="A253" s="199"/>
      <c r="B253" s="194"/>
      <c r="C253" s="190"/>
      <c r="D253" s="188"/>
      <c r="E253" s="188"/>
      <c r="F253" s="188"/>
      <c r="G253" s="188"/>
      <c r="H253" s="188"/>
      <c r="I253" s="188"/>
      <c r="J253" s="188"/>
    </row>
    <row r="254" spans="1:10" ht="37.5">
      <c r="A254" s="202" t="s">
        <v>166</v>
      </c>
      <c r="B254" s="195"/>
      <c r="C254" s="113" t="s">
        <v>214</v>
      </c>
      <c r="D254" s="112">
        <f>SUM(E254:I254)</f>
        <v>324463.46</v>
      </c>
      <c r="E254" s="112">
        <v>324463.46</v>
      </c>
      <c r="F254" s="112"/>
      <c r="G254" s="112"/>
      <c r="H254" s="112"/>
      <c r="I254" s="112"/>
      <c r="J254" s="112"/>
    </row>
    <row r="255" spans="1:10" ht="37.5">
      <c r="A255" s="203"/>
      <c r="B255" s="195"/>
      <c r="C255" s="113" t="s">
        <v>218</v>
      </c>
      <c r="D255" s="112">
        <f aca="true" t="shared" si="17" ref="D255:D271">SUM(E255:I255)</f>
        <v>640040</v>
      </c>
      <c r="E255" s="112">
        <v>640040</v>
      </c>
      <c r="F255" s="112"/>
      <c r="G255" s="112"/>
      <c r="H255" s="112"/>
      <c r="I255" s="112"/>
      <c r="J255" s="112"/>
    </row>
    <row r="256" spans="1:10" ht="37.5">
      <c r="A256" s="203"/>
      <c r="B256" s="195"/>
      <c r="C256" s="113" t="s">
        <v>222</v>
      </c>
      <c r="D256" s="112">
        <f t="shared" si="17"/>
        <v>1309381.67</v>
      </c>
      <c r="E256" s="112">
        <v>1309381.67</v>
      </c>
      <c r="F256" s="112"/>
      <c r="G256" s="112"/>
      <c r="H256" s="112"/>
      <c r="I256" s="112"/>
      <c r="J256" s="112"/>
    </row>
    <row r="257" spans="1:10" ht="37.5">
      <c r="A257" s="203"/>
      <c r="B257" s="195"/>
      <c r="C257" s="113" t="s">
        <v>225</v>
      </c>
      <c r="D257" s="112">
        <f t="shared" si="17"/>
        <v>684578.42</v>
      </c>
      <c r="E257" s="112">
        <f>674578.42+10000</f>
        <v>684578.42</v>
      </c>
      <c r="F257" s="112"/>
      <c r="G257" s="112"/>
      <c r="H257" s="112"/>
      <c r="I257" s="112"/>
      <c r="J257" s="112"/>
    </row>
    <row r="258" spans="1:10" ht="37.5">
      <c r="A258" s="203"/>
      <c r="B258" s="195"/>
      <c r="C258" s="113" t="s">
        <v>183</v>
      </c>
      <c r="D258" s="112">
        <f t="shared" si="17"/>
        <v>3185181.81</v>
      </c>
      <c r="E258" s="112">
        <f>3175181.81+10000</f>
        <v>3185181.81</v>
      </c>
      <c r="F258" s="112"/>
      <c r="G258" s="112"/>
      <c r="H258" s="112"/>
      <c r="I258" s="112"/>
      <c r="J258" s="112"/>
    </row>
    <row r="259" spans="1:10" ht="37.5">
      <c r="A259" s="203"/>
      <c r="B259" s="195"/>
      <c r="C259" s="113" t="s">
        <v>230</v>
      </c>
      <c r="D259" s="112">
        <f t="shared" si="17"/>
        <v>1437523.2</v>
      </c>
      <c r="E259" s="112">
        <v>1437523.2</v>
      </c>
      <c r="F259" s="112"/>
      <c r="G259" s="112"/>
      <c r="H259" s="112"/>
      <c r="I259" s="112"/>
      <c r="J259" s="112"/>
    </row>
    <row r="260" spans="1:10" ht="37.5">
      <c r="A260" s="203"/>
      <c r="B260" s="195"/>
      <c r="C260" s="113" t="s">
        <v>233</v>
      </c>
      <c r="D260" s="112">
        <f t="shared" si="17"/>
        <v>91070.74</v>
      </c>
      <c r="E260" s="112">
        <v>91070.74</v>
      </c>
      <c r="F260" s="112"/>
      <c r="G260" s="112"/>
      <c r="H260" s="112"/>
      <c r="I260" s="112"/>
      <c r="J260" s="112"/>
    </row>
    <row r="261" spans="1:10" ht="37.5">
      <c r="A261" s="201" t="s">
        <v>167</v>
      </c>
      <c r="B261" s="194"/>
      <c r="C261" s="113" t="s">
        <v>216</v>
      </c>
      <c r="D261" s="112">
        <f t="shared" si="17"/>
        <v>97987.96</v>
      </c>
      <c r="E261" s="112">
        <v>97987.96</v>
      </c>
      <c r="F261" s="112"/>
      <c r="G261" s="112"/>
      <c r="H261" s="112"/>
      <c r="I261" s="112"/>
      <c r="J261" s="112"/>
    </row>
    <row r="262" spans="1:10" ht="37.5">
      <c r="A262" s="197"/>
      <c r="B262" s="194"/>
      <c r="C262" s="113" t="s">
        <v>220</v>
      </c>
      <c r="D262" s="112">
        <f t="shared" si="17"/>
        <v>193292.08</v>
      </c>
      <c r="E262" s="112">
        <v>193292.08</v>
      </c>
      <c r="F262" s="112"/>
      <c r="G262" s="112"/>
      <c r="H262" s="112"/>
      <c r="I262" s="112"/>
      <c r="J262" s="112"/>
    </row>
    <row r="263" spans="1:10" ht="37.5">
      <c r="A263" s="197"/>
      <c r="B263" s="194"/>
      <c r="C263" s="113" t="s">
        <v>223</v>
      </c>
      <c r="D263" s="112">
        <f t="shared" si="17"/>
        <v>395433.26</v>
      </c>
      <c r="E263" s="112">
        <v>395433.26</v>
      </c>
      <c r="F263" s="112"/>
      <c r="G263" s="112"/>
      <c r="H263" s="112"/>
      <c r="I263" s="112"/>
      <c r="J263" s="112"/>
    </row>
    <row r="264" spans="1:10" ht="37.5">
      <c r="A264" s="197"/>
      <c r="B264" s="194"/>
      <c r="C264" s="113" t="s">
        <v>226</v>
      </c>
      <c r="D264" s="112">
        <f t="shared" si="17"/>
        <v>203722.68</v>
      </c>
      <c r="E264" s="112">
        <v>203722.68</v>
      </c>
      <c r="F264" s="112"/>
      <c r="G264" s="112"/>
      <c r="H264" s="112"/>
      <c r="I264" s="112"/>
      <c r="J264" s="112"/>
    </row>
    <row r="265" spans="1:10" ht="37.5">
      <c r="A265" s="197"/>
      <c r="B265" s="194"/>
      <c r="C265" s="113" t="s">
        <v>184</v>
      </c>
      <c r="D265" s="112">
        <f t="shared" si="17"/>
        <v>958904.91</v>
      </c>
      <c r="E265" s="112">
        <v>958904.91</v>
      </c>
      <c r="F265" s="112"/>
      <c r="G265" s="112"/>
      <c r="H265" s="112"/>
      <c r="I265" s="112"/>
      <c r="J265" s="112"/>
    </row>
    <row r="266" spans="1:10" ht="37.5">
      <c r="A266" s="197"/>
      <c r="B266" s="194"/>
      <c r="C266" s="113" t="s">
        <v>231</v>
      </c>
      <c r="D266" s="112">
        <f t="shared" si="17"/>
        <v>434132.01</v>
      </c>
      <c r="E266" s="112">
        <v>434132.01</v>
      </c>
      <c r="F266" s="112"/>
      <c r="G266" s="112"/>
      <c r="H266" s="112"/>
      <c r="I266" s="112"/>
      <c r="J266" s="112"/>
    </row>
    <row r="267" spans="1:10" ht="37.5">
      <c r="A267" s="197"/>
      <c r="B267" s="194"/>
      <c r="C267" s="113" t="s">
        <v>234</v>
      </c>
      <c r="D267" s="112">
        <f t="shared" si="17"/>
        <v>27503.36</v>
      </c>
      <c r="E267" s="112">
        <v>27503.36</v>
      </c>
      <c r="F267" s="112"/>
      <c r="G267" s="112"/>
      <c r="H267" s="112"/>
      <c r="I267" s="112"/>
      <c r="J267" s="112"/>
    </row>
    <row r="268" spans="1:10" ht="37.5">
      <c r="A268" s="196" t="s">
        <v>168</v>
      </c>
      <c r="B268" s="189">
        <v>212</v>
      </c>
      <c r="C268" s="113" t="s">
        <v>219</v>
      </c>
      <c r="D268" s="112">
        <f t="shared" si="17"/>
        <v>0</v>
      </c>
      <c r="E268" s="106"/>
      <c r="F268" s="106"/>
      <c r="G268" s="106"/>
      <c r="H268" s="106"/>
      <c r="I268" s="106"/>
      <c r="J268" s="106"/>
    </row>
    <row r="269" spans="1:10" ht="37.5">
      <c r="A269" s="197"/>
      <c r="B269" s="194"/>
      <c r="C269" s="113" t="s">
        <v>331</v>
      </c>
      <c r="D269" s="112">
        <f t="shared" si="17"/>
        <v>33021</v>
      </c>
      <c r="E269" s="106"/>
      <c r="F269" s="106">
        <v>33021</v>
      </c>
      <c r="G269" s="106"/>
      <c r="H269" s="106"/>
      <c r="I269" s="106"/>
      <c r="J269" s="106"/>
    </row>
    <row r="270" spans="1:10" ht="37.5">
      <c r="A270" s="197"/>
      <c r="B270" s="194"/>
      <c r="C270" s="113" t="s">
        <v>292</v>
      </c>
      <c r="D270" s="112">
        <f t="shared" si="17"/>
        <v>0</v>
      </c>
      <c r="E270" s="106"/>
      <c r="F270" s="106"/>
      <c r="G270" s="106"/>
      <c r="H270" s="106"/>
      <c r="I270" s="106"/>
      <c r="J270" s="106"/>
    </row>
    <row r="271" spans="1:10" ht="37.5">
      <c r="A271" s="197"/>
      <c r="B271" s="194"/>
      <c r="C271" s="113" t="s">
        <v>228</v>
      </c>
      <c r="D271" s="112">
        <f t="shared" si="17"/>
        <v>20000</v>
      </c>
      <c r="E271" s="106"/>
      <c r="F271" s="106">
        <v>20000</v>
      </c>
      <c r="G271" s="106"/>
      <c r="H271" s="106"/>
      <c r="I271" s="106"/>
      <c r="J271" s="106"/>
    </row>
    <row r="272" spans="1:10" ht="39.75" customHeight="1">
      <c r="A272" s="103" t="s">
        <v>117</v>
      </c>
      <c r="B272" s="104">
        <v>220</v>
      </c>
      <c r="C272" s="105"/>
      <c r="D272" s="112">
        <f>SUM(E272:I272)</f>
        <v>0</v>
      </c>
      <c r="E272" s="106"/>
      <c r="F272" s="106"/>
      <c r="G272" s="106"/>
      <c r="H272" s="106"/>
      <c r="I272" s="106"/>
      <c r="J272" s="106"/>
    </row>
    <row r="273" spans="1:10" ht="18.75">
      <c r="A273" s="114"/>
      <c r="B273" s="108"/>
      <c r="C273" s="105"/>
      <c r="D273" s="112">
        <f>SUM(E273:I273)</f>
        <v>0</v>
      </c>
      <c r="E273" s="106"/>
      <c r="F273" s="106"/>
      <c r="G273" s="106"/>
      <c r="H273" s="106"/>
      <c r="I273" s="106"/>
      <c r="J273" s="106"/>
    </row>
    <row r="274" spans="1:10" ht="18" customHeight="1">
      <c r="A274" s="115" t="s">
        <v>118</v>
      </c>
      <c r="B274" s="111">
        <v>230</v>
      </c>
      <c r="C274" s="113" t="s">
        <v>293</v>
      </c>
      <c r="D274" s="112">
        <f>SUM(E274:I274)</f>
        <v>0</v>
      </c>
      <c r="E274" s="106"/>
      <c r="F274" s="106"/>
      <c r="G274" s="106"/>
      <c r="H274" s="106"/>
      <c r="I274" s="106"/>
      <c r="J274" s="106"/>
    </row>
    <row r="275" spans="1:10" ht="18" customHeight="1">
      <c r="A275" s="114" t="s">
        <v>82</v>
      </c>
      <c r="B275" s="108"/>
      <c r="C275" s="105"/>
      <c r="D275" s="106"/>
      <c r="E275" s="106"/>
      <c r="F275" s="106"/>
      <c r="G275" s="106"/>
      <c r="H275" s="106"/>
      <c r="I275" s="106"/>
      <c r="J275" s="106"/>
    </row>
    <row r="276" spans="1:10" ht="12.75">
      <c r="A276" s="184" t="s">
        <v>119</v>
      </c>
      <c r="B276" s="189">
        <v>240</v>
      </c>
      <c r="C276" s="191"/>
      <c r="D276" s="187"/>
      <c r="E276" s="187"/>
      <c r="F276" s="187"/>
      <c r="G276" s="187"/>
      <c r="H276" s="187"/>
      <c r="I276" s="187"/>
      <c r="J276" s="187"/>
    </row>
    <row r="277" spans="1:10" ht="12.75">
      <c r="A277" s="199"/>
      <c r="B277" s="194"/>
      <c r="C277" s="200"/>
      <c r="D277" s="193"/>
      <c r="E277" s="193"/>
      <c r="F277" s="193"/>
      <c r="G277" s="193"/>
      <c r="H277" s="193"/>
      <c r="I277" s="193"/>
      <c r="J277" s="193"/>
    </row>
    <row r="278" spans="1:10" ht="12.75">
      <c r="A278" s="185" t="s">
        <v>120</v>
      </c>
      <c r="B278" s="194"/>
      <c r="C278" s="200"/>
      <c r="D278" s="193"/>
      <c r="E278" s="193"/>
      <c r="F278" s="193"/>
      <c r="G278" s="193"/>
      <c r="H278" s="193"/>
      <c r="I278" s="193"/>
      <c r="J278" s="193"/>
    </row>
    <row r="279" spans="1:10" ht="12.75">
      <c r="A279" s="199"/>
      <c r="B279" s="194"/>
      <c r="C279" s="200"/>
      <c r="D279" s="193"/>
      <c r="E279" s="193"/>
      <c r="F279" s="193"/>
      <c r="G279" s="193"/>
      <c r="H279" s="193"/>
      <c r="I279" s="193"/>
      <c r="J279" s="193"/>
    </row>
    <row r="280" spans="1:10" ht="18.75">
      <c r="A280" s="116" t="s">
        <v>121</v>
      </c>
      <c r="B280" s="190"/>
      <c r="C280" s="192"/>
      <c r="D280" s="188"/>
      <c r="E280" s="188"/>
      <c r="F280" s="188"/>
      <c r="G280" s="188"/>
      <c r="H280" s="188"/>
      <c r="I280" s="188"/>
      <c r="J280" s="188"/>
    </row>
    <row r="281" spans="1:10" ht="18.75">
      <c r="A281" s="107"/>
      <c r="B281" s="108"/>
      <c r="C281" s="105"/>
      <c r="D281" s="106"/>
      <c r="E281" s="106"/>
      <c r="F281" s="106"/>
      <c r="G281" s="106"/>
      <c r="H281" s="106"/>
      <c r="I281" s="106"/>
      <c r="J281" s="106"/>
    </row>
    <row r="282" spans="1:10" ht="37.5">
      <c r="A282" s="103" t="s">
        <v>122</v>
      </c>
      <c r="B282" s="104">
        <v>250</v>
      </c>
      <c r="C282" s="105"/>
      <c r="D282" s="112">
        <f>SUM(E282:I282)</f>
        <v>0</v>
      </c>
      <c r="E282" s="106"/>
      <c r="F282" s="106"/>
      <c r="G282" s="106"/>
      <c r="H282" s="106"/>
      <c r="I282" s="106"/>
      <c r="J282" s="106"/>
    </row>
    <row r="283" spans="1:10" ht="37.5">
      <c r="A283" s="103" t="s">
        <v>123</v>
      </c>
      <c r="B283" s="189">
        <v>260</v>
      </c>
      <c r="C283" s="105" t="s">
        <v>107</v>
      </c>
      <c r="D283" s="106">
        <f aca="true" t="shared" si="18" ref="D283:J283">SUM(D284:D313)</f>
        <v>2662369.0500000003</v>
      </c>
      <c r="E283" s="106">
        <f t="shared" si="18"/>
        <v>2204569.77</v>
      </c>
      <c r="F283" s="106">
        <f t="shared" si="18"/>
        <v>335799.27999999997</v>
      </c>
      <c r="G283" s="106">
        <f t="shared" si="18"/>
        <v>0</v>
      </c>
      <c r="H283" s="106">
        <f>SUM(H284:H313)</f>
        <v>0</v>
      </c>
      <c r="I283" s="106">
        <f t="shared" si="18"/>
        <v>122000</v>
      </c>
      <c r="J283" s="106">
        <f t="shared" si="18"/>
        <v>0</v>
      </c>
    </row>
    <row r="284" spans="1:10" ht="37.5">
      <c r="A284" s="196" t="s">
        <v>169</v>
      </c>
      <c r="B284" s="194"/>
      <c r="C284" s="113" t="s">
        <v>227</v>
      </c>
      <c r="D284" s="112">
        <f>SUM(E284:I284)</f>
        <v>0</v>
      </c>
      <c r="E284" s="106"/>
      <c r="F284" s="106"/>
      <c r="G284" s="106"/>
      <c r="H284" s="106"/>
      <c r="I284" s="106"/>
      <c r="J284" s="106"/>
    </row>
    <row r="285" spans="1:10" ht="37.5">
      <c r="A285" s="197"/>
      <c r="B285" s="194"/>
      <c r="C285" s="113" t="s">
        <v>229</v>
      </c>
      <c r="D285" s="112">
        <f aca="true" t="shared" si="19" ref="D285:D313">SUM(E285:I285)</f>
        <v>271340.79</v>
      </c>
      <c r="E285" s="106">
        <v>271340.79</v>
      </c>
      <c r="F285" s="106"/>
      <c r="G285" s="106"/>
      <c r="H285" s="106"/>
      <c r="I285" s="106"/>
      <c r="J285" s="106"/>
    </row>
    <row r="286" spans="1:10" ht="37.5">
      <c r="A286" s="198"/>
      <c r="B286" s="194"/>
      <c r="C286" s="113" t="s">
        <v>232</v>
      </c>
      <c r="D286" s="112">
        <f t="shared" si="19"/>
        <v>52006.23</v>
      </c>
      <c r="E286" s="106">
        <v>52006.23</v>
      </c>
      <c r="F286" s="106"/>
      <c r="G286" s="106"/>
      <c r="H286" s="106"/>
      <c r="I286" s="106"/>
      <c r="J286" s="106"/>
    </row>
    <row r="287" spans="1:10" ht="37.5">
      <c r="A287" s="184" t="s">
        <v>170</v>
      </c>
      <c r="B287" s="194"/>
      <c r="C287" s="113" t="s">
        <v>232</v>
      </c>
      <c r="D287" s="112">
        <f t="shared" si="19"/>
        <v>17500</v>
      </c>
      <c r="E287" s="106">
        <v>17500</v>
      </c>
      <c r="F287" s="106"/>
      <c r="G287" s="106"/>
      <c r="H287" s="106"/>
      <c r="I287" s="106"/>
      <c r="J287" s="106"/>
    </row>
    <row r="288" spans="1:10" ht="37.5">
      <c r="A288" s="185"/>
      <c r="B288" s="194"/>
      <c r="C288" s="113" t="s">
        <v>227</v>
      </c>
      <c r="D288" s="112">
        <f t="shared" si="19"/>
        <v>3000</v>
      </c>
      <c r="E288" s="106">
        <v>3000</v>
      </c>
      <c r="F288" s="106"/>
      <c r="G288" s="106"/>
      <c r="H288" s="106"/>
      <c r="I288" s="106"/>
      <c r="J288" s="106"/>
    </row>
    <row r="289" spans="1:10" ht="37.5">
      <c r="A289" s="186"/>
      <c r="B289" s="194"/>
      <c r="C289" s="113" t="s">
        <v>229</v>
      </c>
      <c r="D289" s="112">
        <f t="shared" si="19"/>
        <v>12000</v>
      </c>
      <c r="E289" s="106">
        <v>12000</v>
      </c>
      <c r="F289" s="106"/>
      <c r="G289" s="106"/>
      <c r="H289" s="106"/>
      <c r="I289" s="106"/>
      <c r="J289" s="106"/>
    </row>
    <row r="290" spans="1:10" ht="37.5">
      <c r="A290" s="103" t="s">
        <v>171</v>
      </c>
      <c r="B290" s="194"/>
      <c r="C290" s="113" t="s">
        <v>232</v>
      </c>
      <c r="D290" s="112">
        <f t="shared" si="19"/>
        <v>1130657.58</v>
      </c>
      <c r="E290" s="106">
        <v>1130657.58</v>
      </c>
      <c r="F290" s="106"/>
      <c r="G290" s="106"/>
      <c r="H290" s="106"/>
      <c r="I290" s="106"/>
      <c r="J290" s="106"/>
    </row>
    <row r="291" spans="1:10" ht="37.5">
      <c r="A291" s="103" t="s">
        <v>172</v>
      </c>
      <c r="B291" s="194"/>
      <c r="C291" s="105"/>
      <c r="D291" s="112">
        <f t="shared" si="19"/>
        <v>0</v>
      </c>
      <c r="E291" s="106"/>
      <c r="F291" s="106"/>
      <c r="G291" s="106"/>
      <c r="H291" s="106"/>
      <c r="I291" s="106"/>
      <c r="J291" s="106"/>
    </row>
    <row r="292" spans="1:10" ht="37.5">
      <c r="A292" s="196" t="s">
        <v>173</v>
      </c>
      <c r="B292" s="194"/>
      <c r="C292" s="113" t="s">
        <v>227</v>
      </c>
      <c r="D292" s="112">
        <f t="shared" si="19"/>
        <v>1250</v>
      </c>
      <c r="E292" s="106">
        <v>1250</v>
      </c>
      <c r="F292" s="106"/>
      <c r="G292" s="106"/>
      <c r="H292" s="106"/>
      <c r="I292" s="106"/>
      <c r="J292" s="106"/>
    </row>
    <row r="293" spans="1:10" ht="37.5">
      <c r="A293" s="197"/>
      <c r="B293" s="194"/>
      <c r="C293" s="113" t="s">
        <v>224</v>
      </c>
      <c r="D293" s="112">
        <f t="shared" si="19"/>
        <v>36000</v>
      </c>
      <c r="E293" s="106">
        <v>36000</v>
      </c>
      <c r="F293" s="106"/>
      <c r="G293" s="106"/>
      <c r="H293" s="106"/>
      <c r="I293" s="106"/>
      <c r="J293" s="106"/>
    </row>
    <row r="294" spans="1:10" ht="37.5">
      <c r="A294" s="197"/>
      <c r="B294" s="194"/>
      <c r="C294" s="113" t="s">
        <v>229</v>
      </c>
      <c r="D294" s="112">
        <f t="shared" si="19"/>
        <v>30000</v>
      </c>
      <c r="E294" s="106">
        <v>30000</v>
      </c>
      <c r="F294" s="106"/>
      <c r="G294" s="106"/>
      <c r="H294" s="106"/>
      <c r="I294" s="106"/>
      <c r="J294" s="106"/>
    </row>
    <row r="295" spans="1:10" ht="37.5">
      <c r="A295" s="197"/>
      <c r="B295" s="194"/>
      <c r="C295" s="113" t="s">
        <v>232</v>
      </c>
      <c r="D295" s="112">
        <f t="shared" si="19"/>
        <v>58000</v>
      </c>
      <c r="E295" s="106">
        <v>58000</v>
      </c>
      <c r="F295" s="106"/>
      <c r="G295" s="106"/>
      <c r="H295" s="106"/>
      <c r="I295" s="106"/>
      <c r="J295" s="106"/>
    </row>
    <row r="296" spans="1:10" ht="37.5">
      <c r="A296" s="196" t="s">
        <v>174</v>
      </c>
      <c r="B296" s="194"/>
      <c r="C296" s="113" t="s">
        <v>217</v>
      </c>
      <c r="D296" s="112">
        <f t="shared" si="19"/>
        <v>6500</v>
      </c>
      <c r="E296" s="106">
        <v>6500</v>
      </c>
      <c r="F296" s="106"/>
      <c r="G296" s="106"/>
      <c r="H296" s="106"/>
      <c r="I296" s="106"/>
      <c r="J296" s="106"/>
    </row>
    <row r="297" spans="1:10" ht="37.5">
      <c r="A297" s="197"/>
      <c r="B297" s="194"/>
      <c r="C297" s="113" t="s">
        <v>221</v>
      </c>
      <c r="D297" s="112">
        <f t="shared" si="19"/>
        <v>22900</v>
      </c>
      <c r="E297" s="106">
        <v>22900</v>
      </c>
      <c r="F297" s="106"/>
      <c r="G297" s="106"/>
      <c r="H297" s="106"/>
      <c r="I297" s="106"/>
      <c r="J297" s="106"/>
    </row>
    <row r="298" spans="1:10" ht="37.5">
      <c r="A298" s="197"/>
      <c r="B298" s="194"/>
      <c r="C298" s="113" t="s">
        <v>224</v>
      </c>
      <c r="D298" s="112">
        <f t="shared" si="19"/>
        <v>11556.9</v>
      </c>
      <c r="E298" s="106">
        <v>11556.9</v>
      </c>
      <c r="F298" s="106"/>
      <c r="G298" s="106"/>
      <c r="H298" s="106"/>
      <c r="I298" s="106"/>
      <c r="J298" s="106"/>
    </row>
    <row r="299" spans="1:10" ht="37.5">
      <c r="A299" s="197"/>
      <c r="B299" s="194"/>
      <c r="C299" s="113" t="s">
        <v>227</v>
      </c>
      <c r="D299" s="112">
        <f t="shared" si="19"/>
        <v>17400</v>
      </c>
      <c r="E299" s="106">
        <v>17400</v>
      </c>
      <c r="F299" s="106"/>
      <c r="G299" s="106"/>
      <c r="H299" s="106"/>
      <c r="I299" s="106"/>
      <c r="J299" s="106"/>
    </row>
    <row r="300" spans="1:10" ht="37.5">
      <c r="A300" s="197"/>
      <c r="B300" s="194"/>
      <c r="C300" s="113" t="s">
        <v>232</v>
      </c>
      <c r="D300" s="112">
        <f t="shared" si="19"/>
        <v>19459</v>
      </c>
      <c r="E300" s="106">
        <v>19459</v>
      </c>
      <c r="F300" s="106"/>
      <c r="G300" s="106"/>
      <c r="H300" s="106"/>
      <c r="I300" s="106"/>
      <c r="J300" s="106"/>
    </row>
    <row r="301" spans="1:10" ht="37.5">
      <c r="A301" s="197"/>
      <c r="B301" s="194"/>
      <c r="C301" s="113" t="s">
        <v>229</v>
      </c>
      <c r="D301" s="112">
        <f t="shared" si="19"/>
        <v>84342</v>
      </c>
      <c r="E301" s="106">
        <v>84342</v>
      </c>
      <c r="F301" s="106"/>
      <c r="G301" s="106"/>
      <c r="H301" s="106"/>
      <c r="I301" s="106"/>
      <c r="J301" s="106"/>
    </row>
    <row r="302" spans="1:10" ht="30.75" customHeight="1">
      <c r="A302" s="133" t="s">
        <v>175</v>
      </c>
      <c r="B302" s="195"/>
      <c r="C302" s="113"/>
      <c r="D302" s="112">
        <f t="shared" si="19"/>
        <v>0</v>
      </c>
      <c r="E302" s="106"/>
      <c r="F302" s="106"/>
      <c r="G302" s="106"/>
      <c r="H302" s="106"/>
      <c r="I302" s="106"/>
      <c r="J302" s="106"/>
    </row>
    <row r="303" spans="1:10" ht="30.75" customHeight="1">
      <c r="A303" s="239" t="s">
        <v>176</v>
      </c>
      <c r="B303" s="195"/>
      <c r="C303" s="113" t="s">
        <v>217</v>
      </c>
      <c r="D303" s="112">
        <f t="shared" si="19"/>
        <v>6681.6</v>
      </c>
      <c r="E303" s="106">
        <v>6681.6</v>
      </c>
      <c r="F303" s="106"/>
      <c r="G303" s="106"/>
      <c r="H303" s="106"/>
      <c r="I303" s="106"/>
      <c r="J303" s="106"/>
    </row>
    <row r="304" spans="1:10" ht="37.5">
      <c r="A304" s="240"/>
      <c r="B304" s="194"/>
      <c r="C304" s="113" t="s">
        <v>229</v>
      </c>
      <c r="D304" s="112">
        <f t="shared" si="19"/>
        <v>71213.54</v>
      </c>
      <c r="E304" s="106">
        <v>71213.54</v>
      </c>
      <c r="F304" s="106"/>
      <c r="G304" s="106"/>
      <c r="H304" s="106"/>
      <c r="I304" s="106"/>
      <c r="J304" s="106"/>
    </row>
    <row r="305" spans="1:10" ht="37.5">
      <c r="A305" s="196" t="s">
        <v>177</v>
      </c>
      <c r="B305" s="194"/>
      <c r="C305" s="113" t="s">
        <v>217</v>
      </c>
      <c r="D305" s="112">
        <f t="shared" si="19"/>
        <v>4000</v>
      </c>
      <c r="E305" s="106">
        <v>4000</v>
      </c>
      <c r="F305" s="106"/>
      <c r="G305" s="106"/>
      <c r="H305" s="106"/>
      <c r="I305" s="106"/>
      <c r="J305" s="106"/>
    </row>
    <row r="306" spans="1:10" ht="37.5">
      <c r="A306" s="197"/>
      <c r="B306" s="194"/>
      <c r="C306" s="113" t="s">
        <v>221</v>
      </c>
      <c r="D306" s="112">
        <f t="shared" si="19"/>
        <v>3187.2</v>
      </c>
      <c r="E306" s="106">
        <v>3187.2</v>
      </c>
      <c r="F306" s="106"/>
      <c r="G306" s="106"/>
      <c r="H306" s="106"/>
      <c r="I306" s="106"/>
      <c r="J306" s="106"/>
    </row>
    <row r="307" spans="1:10" ht="37.5">
      <c r="A307" s="197"/>
      <c r="B307" s="194"/>
      <c r="C307" s="113" t="s">
        <v>224</v>
      </c>
      <c r="D307" s="112">
        <f t="shared" si="19"/>
        <v>166765.7</v>
      </c>
      <c r="E307" s="106">
        <v>166765.7</v>
      </c>
      <c r="F307" s="106"/>
      <c r="G307" s="106"/>
      <c r="H307" s="106"/>
      <c r="I307" s="106"/>
      <c r="J307" s="106"/>
    </row>
    <row r="308" spans="1:10" ht="37.5">
      <c r="A308" s="197"/>
      <c r="B308" s="194"/>
      <c r="C308" s="113" t="s">
        <v>333</v>
      </c>
      <c r="D308" s="112">
        <f t="shared" si="19"/>
        <v>62492.86</v>
      </c>
      <c r="E308" s="106"/>
      <c r="F308" s="106">
        <v>62492.86</v>
      </c>
      <c r="G308" s="106"/>
      <c r="H308" s="106"/>
      <c r="I308" s="106"/>
      <c r="J308" s="106"/>
    </row>
    <row r="309" spans="1:10" ht="37.5">
      <c r="A309" s="197"/>
      <c r="B309" s="194"/>
      <c r="C309" s="113" t="s">
        <v>229</v>
      </c>
      <c r="D309" s="112">
        <f t="shared" si="19"/>
        <v>49000</v>
      </c>
      <c r="E309" s="106">
        <v>49000</v>
      </c>
      <c r="F309" s="106"/>
      <c r="G309" s="106"/>
      <c r="H309" s="106"/>
      <c r="I309" s="106"/>
      <c r="J309" s="106"/>
    </row>
    <row r="310" spans="1:10" ht="37.5">
      <c r="A310" s="197"/>
      <c r="B310" s="194"/>
      <c r="C310" s="113" t="s">
        <v>232</v>
      </c>
      <c r="D310" s="112">
        <f t="shared" si="19"/>
        <v>129809.23</v>
      </c>
      <c r="E310" s="106">
        <v>129809.23</v>
      </c>
      <c r="F310" s="106"/>
      <c r="G310" s="106"/>
      <c r="H310" s="106"/>
      <c r="I310" s="106"/>
      <c r="J310" s="106"/>
    </row>
    <row r="311" spans="1:10" ht="37.5">
      <c r="A311" s="197"/>
      <c r="B311" s="194"/>
      <c r="C311" s="113" t="s">
        <v>295</v>
      </c>
      <c r="D311" s="112">
        <f t="shared" si="19"/>
        <v>80000</v>
      </c>
      <c r="E311" s="106"/>
      <c r="F311" s="106"/>
      <c r="G311" s="106"/>
      <c r="H311" s="106"/>
      <c r="I311" s="106">
        <v>80000</v>
      </c>
      <c r="J311" s="106"/>
    </row>
    <row r="312" spans="1:10" ht="37.5">
      <c r="A312" s="197"/>
      <c r="B312" s="194"/>
      <c r="C312" s="113" t="s">
        <v>294</v>
      </c>
      <c r="D312" s="112">
        <f t="shared" si="19"/>
        <v>42000</v>
      </c>
      <c r="E312" s="106"/>
      <c r="F312" s="106"/>
      <c r="G312" s="106"/>
      <c r="H312" s="106"/>
      <c r="I312" s="106">
        <v>42000</v>
      </c>
      <c r="J312" s="106"/>
    </row>
    <row r="313" spans="1:10" ht="37.5">
      <c r="A313" s="198"/>
      <c r="B313" s="190"/>
      <c r="C313" s="105" t="s">
        <v>235</v>
      </c>
      <c r="D313" s="112">
        <f t="shared" si="19"/>
        <v>273306.42</v>
      </c>
      <c r="E313" s="106"/>
      <c r="F313" s="106">
        <v>273306.42</v>
      </c>
      <c r="G313" s="106"/>
      <c r="H313" s="106"/>
      <c r="I313" s="106"/>
      <c r="J313" s="106"/>
    </row>
    <row r="314" spans="1:10" ht="37.5">
      <c r="A314" s="109" t="s">
        <v>124</v>
      </c>
      <c r="B314" s="104">
        <v>300</v>
      </c>
      <c r="C314" s="105" t="s">
        <v>107</v>
      </c>
      <c r="D314" s="106"/>
      <c r="E314" s="106"/>
      <c r="F314" s="106"/>
      <c r="G314" s="106"/>
      <c r="H314" s="106"/>
      <c r="I314" s="106"/>
      <c r="J314" s="106"/>
    </row>
    <row r="315" spans="1:10" ht="18">
      <c r="A315" s="115" t="s">
        <v>82</v>
      </c>
      <c r="B315" s="189">
        <v>310</v>
      </c>
      <c r="C315" s="191"/>
      <c r="D315" s="187"/>
      <c r="E315" s="187"/>
      <c r="F315" s="187"/>
      <c r="G315" s="187"/>
      <c r="H315" s="187"/>
      <c r="I315" s="187"/>
      <c r="J315" s="187"/>
    </row>
    <row r="316" spans="1:10" ht="18">
      <c r="A316" s="116" t="s">
        <v>125</v>
      </c>
      <c r="B316" s="190"/>
      <c r="C316" s="192"/>
      <c r="D316" s="188"/>
      <c r="E316" s="188"/>
      <c r="F316" s="188"/>
      <c r="G316" s="188"/>
      <c r="H316" s="188"/>
      <c r="I316" s="188"/>
      <c r="J316" s="188"/>
    </row>
    <row r="317" spans="1:10" ht="18">
      <c r="A317" s="103" t="s">
        <v>126</v>
      </c>
      <c r="B317" s="104">
        <v>320</v>
      </c>
      <c r="C317" s="105"/>
      <c r="D317" s="106"/>
      <c r="E317" s="106"/>
      <c r="F317" s="106"/>
      <c r="G317" s="106"/>
      <c r="H317" s="106"/>
      <c r="I317" s="106"/>
      <c r="J317" s="106"/>
    </row>
    <row r="318" spans="1:10" ht="34.5">
      <c r="A318" s="109" t="s">
        <v>127</v>
      </c>
      <c r="B318" s="104">
        <v>400</v>
      </c>
      <c r="C318" s="105"/>
      <c r="D318" s="106"/>
      <c r="E318" s="106"/>
      <c r="F318" s="106"/>
      <c r="G318" s="106"/>
      <c r="H318" s="106"/>
      <c r="I318" s="106"/>
      <c r="J318" s="106"/>
    </row>
    <row r="319" spans="1:10" ht="18">
      <c r="A319" s="115" t="s">
        <v>128</v>
      </c>
      <c r="B319" s="189">
        <v>410</v>
      </c>
      <c r="C319" s="191"/>
      <c r="D319" s="187"/>
      <c r="E319" s="187"/>
      <c r="F319" s="187"/>
      <c r="G319" s="187"/>
      <c r="H319" s="187"/>
      <c r="I319" s="187"/>
      <c r="J319" s="187"/>
    </row>
    <row r="320" spans="1:10" ht="18">
      <c r="A320" s="116" t="s">
        <v>129</v>
      </c>
      <c r="B320" s="190"/>
      <c r="C320" s="192"/>
      <c r="D320" s="188"/>
      <c r="E320" s="188"/>
      <c r="F320" s="188"/>
      <c r="G320" s="188"/>
      <c r="H320" s="188"/>
      <c r="I320" s="188"/>
      <c r="J320" s="188"/>
    </row>
    <row r="321" spans="1:10" ht="18">
      <c r="A321" s="103" t="s">
        <v>130</v>
      </c>
      <c r="B321" s="104">
        <v>420</v>
      </c>
      <c r="C321" s="105"/>
      <c r="D321" s="106"/>
      <c r="E321" s="106"/>
      <c r="F321" s="106"/>
      <c r="G321" s="106"/>
      <c r="H321" s="106"/>
      <c r="I321" s="106"/>
      <c r="J321" s="106"/>
    </row>
    <row r="322" spans="1:10" ht="18">
      <c r="A322" s="103" t="s">
        <v>131</v>
      </c>
      <c r="B322" s="104">
        <v>500</v>
      </c>
      <c r="C322" s="105" t="s">
        <v>107</v>
      </c>
      <c r="D322" s="106"/>
      <c r="E322" s="106"/>
      <c r="F322" s="106"/>
      <c r="G322" s="106"/>
      <c r="H322" s="106"/>
      <c r="I322" s="106"/>
      <c r="J322" s="106"/>
    </row>
    <row r="323" spans="1:10" ht="18">
      <c r="A323" s="103" t="s">
        <v>132</v>
      </c>
      <c r="B323" s="104">
        <v>600</v>
      </c>
      <c r="C323" s="105" t="s">
        <v>107</v>
      </c>
      <c r="D323" s="106"/>
      <c r="E323" s="106"/>
      <c r="F323" s="106"/>
      <c r="G323" s="106"/>
      <c r="H323" s="106"/>
      <c r="I323" s="106"/>
      <c r="J323" s="106"/>
    </row>
    <row r="324" spans="1:11" ht="12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1:11" ht="1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ht="30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 ht="12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1:11" ht="12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1:11" ht="45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ht="39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ht="44.2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ht="51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ht="51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ht="12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1:11" ht="12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1:11" ht="12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1:11" ht="12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1:11" ht="12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</row>
  </sheetData>
  <sheetProtection/>
  <mergeCells count="223">
    <mergeCell ref="A303:A304"/>
    <mergeCell ref="A204:A205"/>
    <mergeCell ref="A6:A9"/>
    <mergeCell ref="B6:B9"/>
    <mergeCell ref="E12:E14"/>
    <mergeCell ref="G26:G28"/>
    <mergeCell ref="F26:F28"/>
    <mergeCell ref="A47:A55"/>
    <mergeCell ref="E8:E9"/>
    <mergeCell ref="F8:F9"/>
    <mergeCell ref="A2:J2"/>
    <mergeCell ref="D6:J6"/>
    <mergeCell ref="E7:J7"/>
    <mergeCell ref="C6:C9"/>
    <mergeCell ref="D7:D9"/>
    <mergeCell ref="G8:G9"/>
    <mergeCell ref="I8:J8"/>
    <mergeCell ref="H8:H9"/>
    <mergeCell ref="I26:I28"/>
    <mergeCell ref="A3:J3"/>
    <mergeCell ref="A27:A28"/>
    <mergeCell ref="I12:I14"/>
    <mergeCell ref="C12:C14"/>
    <mergeCell ref="H12:H14"/>
    <mergeCell ref="F12:F14"/>
    <mergeCell ref="J12:J14"/>
    <mergeCell ref="D12:D14"/>
    <mergeCell ref="J26:J28"/>
    <mergeCell ref="A73:A75"/>
    <mergeCell ref="A67:A68"/>
    <mergeCell ref="B47:B55"/>
    <mergeCell ref="H65:H69"/>
    <mergeCell ref="F65:F69"/>
    <mergeCell ref="E26:E28"/>
    <mergeCell ref="C26:C28"/>
    <mergeCell ref="D26:D28"/>
    <mergeCell ref="B59:B63"/>
    <mergeCell ref="H26:H28"/>
    <mergeCell ref="C65:C69"/>
    <mergeCell ref="A76:A78"/>
    <mergeCell ref="B26:B46"/>
    <mergeCell ref="A38:A46"/>
    <mergeCell ref="A13:A14"/>
    <mergeCell ref="B12:B14"/>
    <mergeCell ref="G12:G14"/>
    <mergeCell ref="A59:A63"/>
    <mergeCell ref="A29:A37"/>
    <mergeCell ref="A81:A84"/>
    <mergeCell ref="A65:A66"/>
    <mergeCell ref="D65:D69"/>
    <mergeCell ref="E65:E69"/>
    <mergeCell ref="B113:B114"/>
    <mergeCell ref="A97:A107"/>
    <mergeCell ref="B65:B69"/>
    <mergeCell ref="B72:B107"/>
    <mergeCell ref="A85:A90"/>
    <mergeCell ref="A92:A96"/>
    <mergeCell ref="G113:G114"/>
    <mergeCell ref="C113:C114"/>
    <mergeCell ref="D113:D114"/>
    <mergeCell ref="E113:E114"/>
    <mergeCell ref="B109:B110"/>
    <mergeCell ref="C109:C110"/>
    <mergeCell ref="D109:D110"/>
    <mergeCell ref="I109:I110"/>
    <mergeCell ref="H109:H110"/>
    <mergeCell ref="A120:J120"/>
    <mergeCell ref="A121:J121"/>
    <mergeCell ref="J109:J110"/>
    <mergeCell ref="H113:H114"/>
    <mergeCell ref="E109:E110"/>
    <mergeCell ref="F109:F110"/>
    <mergeCell ref="G109:G110"/>
    <mergeCell ref="F113:F114"/>
    <mergeCell ref="J65:J69"/>
    <mergeCell ref="I65:I69"/>
    <mergeCell ref="J113:J114"/>
    <mergeCell ref="G65:G69"/>
    <mergeCell ref="I113:I114"/>
    <mergeCell ref="A124:A127"/>
    <mergeCell ref="B124:B127"/>
    <mergeCell ref="C124:C127"/>
    <mergeCell ref="D124:J124"/>
    <mergeCell ref="D125:D127"/>
    <mergeCell ref="E125:J125"/>
    <mergeCell ref="E126:E127"/>
    <mergeCell ref="F126:F127"/>
    <mergeCell ref="G126:G127"/>
    <mergeCell ref="H126:H127"/>
    <mergeCell ref="I126:J126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G144:G146"/>
    <mergeCell ref="H144:H146"/>
    <mergeCell ref="A131:A132"/>
    <mergeCell ref="B144:B160"/>
    <mergeCell ref="C144:C146"/>
    <mergeCell ref="D144:D146"/>
    <mergeCell ref="A154:A160"/>
    <mergeCell ref="A161:A168"/>
    <mergeCell ref="B161:B168"/>
    <mergeCell ref="A171:A175"/>
    <mergeCell ref="B171:B175"/>
    <mergeCell ref="I144:I146"/>
    <mergeCell ref="J144:J146"/>
    <mergeCell ref="A145:A146"/>
    <mergeCell ref="A147:A153"/>
    <mergeCell ref="E144:E146"/>
    <mergeCell ref="F144:F146"/>
    <mergeCell ref="H177:H181"/>
    <mergeCell ref="A177:A178"/>
    <mergeCell ref="B177:B181"/>
    <mergeCell ref="C177:C181"/>
    <mergeCell ref="D177:D181"/>
    <mergeCell ref="A179:A180"/>
    <mergeCell ref="I177:I181"/>
    <mergeCell ref="J177:J181"/>
    <mergeCell ref="B184:B214"/>
    <mergeCell ref="A185:A187"/>
    <mergeCell ref="A193:A196"/>
    <mergeCell ref="A197:A202"/>
    <mergeCell ref="A206:A214"/>
    <mergeCell ref="E177:E181"/>
    <mergeCell ref="F177:F181"/>
    <mergeCell ref="G177:G181"/>
    <mergeCell ref="F216:F217"/>
    <mergeCell ref="G216:G217"/>
    <mergeCell ref="H216:H217"/>
    <mergeCell ref="I216:I217"/>
    <mergeCell ref="B216:B217"/>
    <mergeCell ref="C216:C217"/>
    <mergeCell ref="D216:D217"/>
    <mergeCell ref="E216:E217"/>
    <mergeCell ref="J216:J217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A227:J227"/>
    <mergeCell ref="A228:J228"/>
    <mergeCell ref="A231:A234"/>
    <mergeCell ref="B231:B234"/>
    <mergeCell ref="C231:C234"/>
    <mergeCell ref="D231:J231"/>
    <mergeCell ref="D232:D234"/>
    <mergeCell ref="E232:J232"/>
    <mergeCell ref="E233:E234"/>
    <mergeCell ref="F233:F234"/>
    <mergeCell ref="G233:G234"/>
    <mergeCell ref="H233:H234"/>
    <mergeCell ref="I233:J233"/>
    <mergeCell ref="B237:B239"/>
    <mergeCell ref="C237:C239"/>
    <mergeCell ref="D237:D239"/>
    <mergeCell ref="E237:E239"/>
    <mergeCell ref="F237:F239"/>
    <mergeCell ref="G237:G239"/>
    <mergeCell ref="H237:H239"/>
    <mergeCell ref="J251:J253"/>
    <mergeCell ref="A252:A253"/>
    <mergeCell ref="A254:A260"/>
    <mergeCell ref="I237:I239"/>
    <mergeCell ref="J237:J239"/>
    <mergeCell ref="A238:A239"/>
    <mergeCell ref="B251:B267"/>
    <mergeCell ref="C251:C253"/>
    <mergeCell ref="D251:D253"/>
    <mergeCell ref="E251:E253"/>
    <mergeCell ref="A278:A279"/>
    <mergeCell ref="A261:A267"/>
    <mergeCell ref="A268:A271"/>
    <mergeCell ref="B268:B271"/>
    <mergeCell ref="I251:I253"/>
    <mergeCell ref="F251:F253"/>
    <mergeCell ref="G251:G253"/>
    <mergeCell ref="H251:H253"/>
    <mergeCell ref="A284:A286"/>
    <mergeCell ref="A292:A295"/>
    <mergeCell ref="A296:A301"/>
    <mergeCell ref="A305:A313"/>
    <mergeCell ref="E276:E280"/>
    <mergeCell ref="F276:F280"/>
    <mergeCell ref="A276:A277"/>
    <mergeCell ref="B276:B280"/>
    <mergeCell ref="C276:C280"/>
    <mergeCell ref="D276:D280"/>
    <mergeCell ref="B315:B316"/>
    <mergeCell ref="C315:C316"/>
    <mergeCell ref="D315:D316"/>
    <mergeCell ref="E315:E316"/>
    <mergeCell ref="I276:I280"/>
    <mergeCell ref="J276:J280"/>
    <mergeCell ref="B283:B313"/>
    <mergeCell ref="G276:G280"/>
    <mergeCell ref="H276:H280"/>
    <mergeCell ref="I319:I320"/>
    <mergeCell ref="J319:J320"/>
    <mergeCell ref="F315:F316"/>
    <mergeCell ref="G315:G316"/>
    <mergeCell ref="H315:H316"/>
    <mergeCell ref="I315:I316"/>
    <mergeCell ref="A188:A190"/>
    <mergeCell ref="A287:A289"/>
    <mergeCell ref="J315:J316"/>
    <mergeCell ref="B319:B320"/>
    <mergeCell ref="C319:C320"/>
    <mergeCell ref="D319:D320"/>
    <mergeCell ref="E319:E320"/>
    <mergeCell ref="F319:F320"/>
    <mergeCell ref="G319:G320"/>
    <mergeCell ref="H319:H320"/>
  </mergeCells>
  <hyperlinks>
    <hyperlink ref="F8" r:id="rId1" display="consultantplus://offline/ref=4877822082E6165510BB284E72F383E6B2C91ECF574A5DF26237F57CCA66C3074FAECBECEBF0J0nAE"/>
    <hyperlink ref="F126" r:id="rId2" display="consultantplus://offline/ref=4877822082E6165510BB284E72F383E6B2C91ECF574A5DF26237F57CCA66C3074FAECBECEBF0J0nAE"/>
    <hyperlink ref="F233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3" horizontalDpi="600" verticalDpi="600" orientation="portrait" paperSize="9" scale="37" r:id="rId6"/>
  <rowBreaks count="2" manualBreakCount="2">
    <brk id="117" max="9" man="1"/>
    <brk id="226" max="9" man="1"/>
  </rowBreaks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tabSelected="1" view="pageBreakPreview" zoomScale="50" zoomScaleNormal="80" zoomScaleSheetLayoutView="50" zoomScalePageLayoutView="0" workbookViewId="0" topLeftCell="A1">
      <selection activeCell="J14" sqref="J14"/>
    </sheetView>
  </sheetViews>
  <sheetFormatPr defaultColWidth="9.0039062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625" style="0" customWidth="1"/>
    <col min="13" max="16384" width="8.875" style="22" customWidth="1"/>
  </cols>
  <sheetData>
    <row r="2" ht="15">
      <c r="L2" s="33" t="s">
        <v>133</v>
      </c>
    </row>
    <row r="3" spans="1:12" ht="20.25">
      <c r="A3" s="228" t="s">
        <v>134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"/>
    </row>
    <row r="4" spans="1:12" ht="20.25" customHeight="1">
      <c r="A4" s="228" t="s">
        <v>135</v>
      </c>
      <c r="B4" s="228"/>
      <c r="C4" s="228"/>
      <c r="D4" s="228"/>
      <c r="E4" s="228"/>
      <c r="F4" s="228"/>
      <c r="G4" s="228"/>
      <c r="H4" s="228"/>
      <c r="I4" s="228"/>
      <c r="J4" s="228"/>
      <c r="K4" s="39"/>
      <c r="L4" s="39"/>
    </row>
    <row r="5" spans="1:12" ht="20.25">
      <c r="A5" s="207" t="s">
        <v>335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8" spans="1:12" ht="27" customHeight="1">
      <c r="A8" s="217" t="s">
        <v>48</v>
      </c>
      <c r="B8" s="217" t="s">
        <v>98</v>
      </c>
      <c r="C8" s="217" t="s">
        <v>136</v>
      </c>
      <c r="D8" s="223" t="s">
        <v>137</v>
      </c>
      <c r="E8" s="224"/>
      <c r="F8" s="224"/>
      <c r="G8" s="224"/>
      <c r="H8" s="224"/>
      <c r="I8" s="224"/>
      <c r="J8" s="224"/>
      <c r="K8" s="224"/>
      <c r="L8" s="227"/>
    </row>
    <row r="9" spans="1:12" ht="23.25" customHeight="1">
      <c r="A9" s="218"/>
      <c r="B9" s="218"/>
      <c r="C9" s="218"/>
      <c r="D9" s="246" t="s">
        <v>138</v>
      </c>
      <c r="E9" s="247"/>
      <c r="F9" s="248"/>
      <c r="G9" s="223" t="s">
        <v>2</v>
      </c>
      <c r="H9" s="224"/>
      <c r="I9" s="224"/>
      <c r="J9" s="224"/>
      <c r="K9" s="224"/>
      <c r="L9" s="227"/>
    </row>
    <row r="10" spans="1:12" ht="105" customHeight="1">
      <c r="A10" s="218"/>
      <c r="B10" s="218"/>
      <c r="C10" s="218"/>
      <c r="D10" s="249"/>
      <c r="E10" s="250"/>
      <c r="F10" s="251"/>
      <c r="G10" s="252" t="s">
        <v>139</v>
      </c>
      <c r="H10" s="253"/>
      <c r="I10" s="254"/>
      <c r="J10" s="252" t="s">
        <v>140</v>
      </c>
      <c r="K10" s="253"/>
      <c r="L10" s="254"/>
    </row>
    <row r="11" spans="1:12" ht="72">
      <c r="A11" s="219"/>
      <c r="B11" s="219"/>
      <c r="C11" s="219"/>
      <c r="D11" s="23" t="s">
        <v>336</v>
      </c>
      <c r="E11" s="23" t="s">
        <v>337</v>
      </c>
      <c r="F11" s="23" t="s">
        <v>338</v>
      </c>
      <c r="G11" s="23" t="s">
        <v>336</v>
      </c>
      <c r="H11" s="23" t="s">
        <v>337</v>
      </c>
      <c r="I11" s="23" t="s">
        <v>338</v>
      </c>
      <c r="J11" s="23" t="s">
        <v>336</v>
      </c>
      <c r="K11" s="23" t="s">
        <v>337</v>
      </c>
      <c r="L11" s="23" t="s">
        <v>338</v>
      </c>
    </row>
    <row r="12" spans="1:12" ht="18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6">
      <c r="A13" s="31" t="s">
        <v>141</v>
      </c>
      <c r="B13" s="45" t="s">
        <v>185</v>
      </c>
      <c r="C13" s="23" t="s">
        <v>107</v>
      </c>
      <c r="D13" s="51">
        <f aca="true" t="shared" si="0" ref="D13:I13">D16</f>
        <v>2650026.4099999997</v>
      </c>
      <c r="E13" s="51">
        <f t="shared" si="0"/>
        <v>2662369.0500000003</v>
      </c>
      <c r="F13" s="51">
        <f t="shared" si="0"/>
        <v>2662369.0500000003</v>
      </c>
      <c r="G13" s="51">
        <f t="shared" si="0"/>
        <v>2650026.4099999997</v>
      </c>
      <c r="H13" s="51">
        <f t="shared" si="0"/>
        <v>2662369.0500000003</v>
      </c>
      <c r="I13" s="51">
        <f t="shared" si="0"/>
        <v>2662369.0500000003</v>
      </c>
      <c r="J13" s="51"/>
      <c r="K13" s="51"/>
      <c r="L13" s="51"/>
    </row>
    <row r="14" spans="1:12" ht="54">
      <c r="A14" s="31" t="s">
        <v>142</v>
      </c>
      <c r="B14" s="23">
        <v>1001</v>
      </c>
      <c r="C14" s="23" t="s">
        <v>107</v>
      </c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8">
      <c r="A15" s="32"/>
      <c r="B15" s="16"/>
      <c r="C15" s="16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36">
      <c r="A16" s="31" t="s">
        <v>143</v>
      </c>
      <c r="B16" s="23">
        <v>2001</v>
      </c>
      <c r="C16" s="26"/>
      <c r="D16" s="53">
        <f>'2 таб'!D72</f>
        <v>2650026.4099999997</v>
      </c>
      <c r="E16" s="53">
        <f>'2 таб'!D184</f>
        <v>2662369.0500000003</v>
      </c>
      <c r="F16" s="53">
        <f>'2 таб'!D283</f>
        <v>2662369.0500000003</v>
      </c>
      <c r="G16" s="53">
        <f>D16</f>
        <v>2650026.4099999997</v>
      </c>
      <c r="H16" s="53">
        <f>E16</f>
        <v>2662369.0500000003</v>
      </c>
      <c r="I16" s="53">
        <f>F16</f>
        <v>2662369.0500000003</v>
      </c>
      <c r="J16" s="53"/>
      <c r="K16" s="53"/>
      <c r="L16" s="53"/>
    </row>
    <row r="17" spans="1:12" ht="27.75" customHeight="1">
      <c r="A17" s="13"/>
      <c r="B17" s="13"/>
      <c r="C17" s="13"/>
      <c r="D17" s="54"/>
      <c r="E17" s="54"/>
      <c r="F17" s="54"/>
      <c r="G17" s="54"/>
      <c r="H17" s="54"/>
      <c r="I17" s="54"/>
      <c r="J17" s="54"/>
      <c r="K17" s="54"/>
      <c r="L17" s="54"/>
    </row>
    <row r="20" ht="15">
      <c r="L20" s="33" t="s">
        <v>155</v>
      </c>
    </row>
    <row r="21" spans="1:12" ht="30" customHeight="1">
      <c r="A21" s="228" t="s">
        <v>156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ht="16.5" customHeight="1">
      <c r="A22" s="228" t="s">
        <v>144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24.75" customHeight="1">
      <c r="A23" s="258" t="s">
        <v>302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12" ht="24.75" customHeight="1">
      <c r="A24" s="142" t="s">
        <v>145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  <row r="27" spans="1:12" ht="35.25" customHeight="1">
      <c r="A27" s="242" t="s">
        <v>48</v>
      </c>
      <c r="B27" s="242"/>
      <c r="C27" s="242"/>
      <c r="D27" s="242"/>
      <c r="E27" s="242"/>
      <c r="F27" s="242" t="s">
        <v>98</v>
      </c>
      <c r="G27" s="242"/>
      <c r="H27" s="242" t="s">
        <v>146</v>
      </c>
      <c r="I27" s="242"/>
      <c r="J27" s="242"/>
      <c r="K27" s="242"/>
      <c r="L27" s="242"/>
    </row>
    <row r="28" spans="1:12" ht="27" customHeight="1">
      <c r="A28" s="256">
        <v>1</v>
      </c>
      <c r="B28" s="256"/>
      <c r="C28" s="256"/>
      <c r="D28" s="256"/>
      <c r="E28" s="256"/>
      <c r="F28" s="256">
        <v>2</v>
      </c>
      <c r="G28" s="256"/>
      <c r="H28" s="242">
        <v>3</v>
      </c>
      <c r="I28" s="242"/>
      <c r="J28" s="242"/>
      <c r="K28" s="242"/>
      <c r="L28" s="242"/>
    </row>
    <row r="29" spans="1:12" ht="39" customHeight="1">
      <c r="A29" s="243" t="s">
        <v>131</v>
      </c>
      <c r="B29" s="243"/>
      <c r="C29" s="243"/>
      <c r="D29" s="243"/>
      <c r="E29" s="243"/>
      <c r="F29" s="257" t="s">
        <v>186</v>
      </c>
      <c r="G29" s="257"/>
      <c r="H29" s="244"/>
      <c r="I29" s="244"/>
      <c r="J29" s="244"/>
      <c r="K29" s="244"/>
      <c r="L29" s="244"/>
    </row>
    <row r="30" spans="1:12" ht="36" customHeight="1">
      <c r="A30" s="243" t="s">
        <v>132</v>
      </c>
      <c r="B30" s="243"/>
      <c r="C30" s="243"/>
      <c r="D30" s="243"/>
      <c r="E30" s="243"/>
      <c r="F30" s="255" t="s">
        <v>187</v>
      </c>
      <c r="G30" s="255"/>
      <c r="H30" s="244"/>
      <c r="I30" s="244"/>
      <c r="J30" s="244"/>
      <c r="K30" s="244"/>
      <c r="L30" s="244"/>
    </row>
    <row r="31" spans="1:12" ht="38.25" customHeight="1">
      <c r="A31" s="243" t="s">
        <v>147</v>
      </c>
      <c r="B31" s="243"/>
      <c r="C31" s="243"/>
      <c r="D31" s="243"/>
      <c r="E31" s="243"/>
      <c r="F31" s="255" t="s">
        <v>188</v>
      </c>
      <c r="G31" s="255"/>
      <c r="H31" s="244"/>
      <c r="I31" s="244"/>
      <c r="J31" s="244"/>
      <c r="K31" s="244"/>
      <c r="L31" s="244"/>
    </row>
    <row r="32" spans="1:12" ht="39.75" customHeight="1">
      <c r="A32" s="243" t="s">
        <v>148</v>
      </c>
      <c r="B32" s="243"/>
      <c r="C32" s="243"/>
      <c r="D32" s="243"/>
      <c r="E32" s="243"/>
      <c r="F32" s="255" t="s">
        <v>189</v>
      </c>
      <c r="G32" s="255"/>
      <c r="H32" s="244"/>
      <c r="I32" s="244"/>
      <c r="J32" s="244"/>
      <c r="K32" s="244"/>
      <c r="L32" s="244"/>
    </row>
    <row r="34" ht="15">
      <c r="L34" s="33" t="s">
        <v>149</v>
      </c>
    </row>
    <row r="35" spans="1:12" ht="30.75" customHeight="1">
      <c r="A35" s="228" t="s">
        <v>150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</row>
    <row r="38" spans="1:12" ht="45.75" customHeight="1">
      <c r="A38" s="242" t="s">
        <v>48</v>
      </c>
      <c r="B38" s="242"/>
      <c r="C38" s="242"/>
      <c r="D38" s="242"/>
      <c r="E38" s="242"/>
      <c r="F38" s="242" t="s">
        <v>98</v>
      </c>
      <c r="G38" s="242"/>
      <c r="H38" s="242" t="s">
        <v>151</v>
      </c>
      <c r="I38" s="242"/>
      <c r="J38" s="242"/>
      <c r="K38" s="242"/>
      <c r="L38" s="242"/>
    </row>
    <row r="39" spans="1:12" ht="39" customHeight="1">
      <c r="A39" s="242">
        <v>1</v>
      </c>
      <c r="B39" s="242"/>
      <c r="C39" s="242"/>
      <c r="D39" s="242"/>
      <c r="E39" s="242"/>
      <c r="F39" s="242">
        <v>2</v>
      </c>
      <c r="G39" s="242"/>
      <c r="H39" s="242">
        <v>3</v>
      </c>
      <c r="I39" s="242"/>
      <c r="J39" s="242"/>
      <c r="K39" s="242"/>
      <c r="L39" s="242"/>
    </row>
    <row r="40" spans="1:12" ht="44.25" customHeight="1">
      <c r="A40" s="242" t="s">
        <v>152</v>
      </c>
      <c r="B40" s="242"/>
      <c r="C40" s="242"/>
      <c r="D40" s="242"/>
      <c r="E40" s="242"/>
      <c r="F40" s="255" t="s">
        <v>186</v>
      </c>
      <c r="G40" s="255"/>
      <c r="H40" s="242"/>
      <c r="I40" s="242"/>
      <c r="J40" s="242"/>
      <c r="K40" s="242"/>
      <c r="L40" s="242"/>
    </row>
    <row r="41" spans="1:12" ht="51.75" customHeight="1">
      <c r="A41" s="242" t="s">
        <v>153</v>
      </c>
      <c r="B41" s="242"/>
      <c r="C41" s="242"/>
      <c r="D41" s="242"/>
      <c r="E41" s="242"/>
      <c r="F41" s="255" t="s">
        <v>187</v>
      </c>
      <c r="G41" s="255"/>
      <c r="H41" s="242"/>
      <c r="I41" s="242"/>
      <c r="J41" s="242"/>
      <c r="K41" s="242"/>
      <c r="L41" s="242"/>
    </row>
    <row r="42" spans="1:12" ht="51.75" customHeight="1">
      <c r="A42" s="242" t="s">
        <v>154</v>
      </c>
      <c r="B42" s="242"/>
      <c r="C42" s="242"/>
      <c r="D42" s="242"/>
      <c r="E42" s="242"/>
      <c r="F42" s="255" t="s">
        <v>188</v>
      </c>
      <c r="G42" s="255"/>
      <c r="H42" s="242"/>
      <c r="I42" s="242"/>
      <c r="J42" s="242"/>
      <c r="K42" s="242"/>
      <c r="L42" s="242"/>
    </row>
  </sheetData>
  <sheetProtection/>
  <mergeCells count="49">
    <mergeCell ref="A42:E42"/>
    <mergeCell ref="F39:G39"/>
    <mergeCell ref="F40:G40"/>
    <mergeCell ref="F41:G41"/>
    <mergeCell ref="F42:G42"/>
    <mergeCell ref="A22:L22"/>
    <mergeCell ref="A23:L23"/>
    <mergeCell ref="A29:E29"/>
    <mergeCell ref="A24:L24"/>
    <mergeCell ref="F28:G28"/>
    <mergeCell ref="H28:L28"/>
    <mergeCell ref="A27:E27"/>
    <mergeCell ref="F27:G27"/>
    <mergeCell ref="H27:L27"/>
    <mergeCell ref="A28:E28"/>
    <mergeCell ref="A31:E31"/>
    <mergeCell ref="H31:L31"/>
    <mergeCell ref="F29:G29"/>
    <mergeCell ref="F30:G30"/>
    <mergeCell ref="F31:G31"/>
    <mergeCell ref="H40:L40"/>
    <mergeCell ref="H41:L41"/>
    <mergeCell ref="A40:E40"/>
    <mergeCell ref="A41:E41"/>
    <mergeCell ref="A32:E32"/>
    <mergeCell ref="H39:L39"/>
    <mergeCell ref="A35:L35"/>
    <mergeCell ref="H32:L32"/>
    <mergeCell ref="F32:G32"/>
    <mergeCell ref="A3:K3"/>
    <mergeCell ref="A4:J4"/>
    <mergeCell ref="C8:C11"/>
    <mergeCell ref="D8:L8"/>
    <mergeCell ref="D9:F10"/>
    <mergeCell ref="G9:L9"/>
    <mergeCell ref="G10:I10"/>
    <mergeCell ref="J10:L10"/>
    <mergeCell ref="A5:L5"/>
    <mergeCell ref="A8:A11"/>
    <mergeCell ref="B8:B11"/>
    <mergeCell ref="H42:L42"/>
    <mergeCell ref="F38:G38"/>
    <mergeCell ref="H38:L38"/>
    <mergeCell ref="A30:E30"/>
    <mergeCell ref="A38:E38"/>
    <mergeCell ref="A39:E39"/>
    <mergeCell ref="A21:L21"/>
    <mergeCell ref="H29:L29"/>
    <mergeCell ref="H30:L30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landscape" paperSize="9" scale="62" r:id="rId3"/>
  <rowBreaks count="1" manualBreakCount="1">
    <brk id="33" max="11" man="1"/>
  </rowBreaks>
  <colBreaks count="1" manualBreakCount="1">
    <brk id="12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F213"/>
  <sheetViews>
    <sheetView view="pageBreakPreview" zoomScale="60" zoomScalePageLayoutView="0" workbookViewId="0" topLeftCell="A186">
      <selection activeCell="CL54" sqref="CL54:CZ55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7" customFormat="1" ht="30" customHeight="1">
      <c r="A2" s="338" t="s">
        <v>13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</row>
    <row r="3" spans="1:135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28.5" customHeight="1">
      <c r="A4" s="291" t="s">
        <v>10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337" t="s">
        <v>163</v>
      </c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</row>
    <row r="5" spans="1:135" ht="12.7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</row>
    <row r="6" spans="1:135" s="2" customFormat="1" ht="13.5">
      <c r="A6" s="289" t="s">
        <v>12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</row>
    <row r="7" spans="1:135" ht="6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s="6" customFormat="1" ht="13.5">
      <c r="A8" s="292" t="s">
        <v>11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0" t="s">
        <v>164</v>
      </c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</row>
    <row r="9" spans="1:135" s="6" customFormat="1" ht="6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</row>
    <row r="10" spans="1:135" ht="9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</row>
    <row r="11" spans="1:135" s="2" customFormat="1" ht="13.5">
      <c r="A11" s="279" t="s">
        <v>193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</row>
    <row r="12" spans="1:135" ht="10.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</row>
    <row r="13" spans="1:135" s="3" customFormat="1" ht="23.25" customHeight="1">
      <c r="A13" s="293" t="s">
        <v>0</v>
      </c>
      <c r="B13" s="293"/>
      <c r="C13" s="293"/>
      <c r="D13" s="293"/>
      <c r="E13" s="293"/>
      <c r="F13" s="293" t="s">
        <v>7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 t="s">
        <v>4</v>
      </c>
      <c r="AF13" s="293"/>
      <c r="AG13" s="293"/>
      <c r="AH13" s="293"/>
      <c r="AI13" s="293"/>
      <c r="AJ13" s="293"/>
      <c r="AK13" s="293"/>
      <c r="AL13" s="293"/>
      <c r="AM13" s="293"/>
      <c r="AN13" s="293" t="s">
        <v>1</v>
      </c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 t="s">
        <v>6</v>
      </c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 t="s">
        <v>197</v>
      </c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 t="s">
        <v>198</v>
      </c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</row>
    <row r="14" spans="1:135" s="3" customFormat="1" ht="13.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 t="s">
        <v>3</v>
      </c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 t="s">
        <v>2</v>
      </c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</row>
    <row r="15" spans="1:135" s="3" customFormat="1" ht="66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 t="s">
        <v>196</v>
      </c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 t="s">
        <v>195</v>
      </c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 t="s">
        <v>5</v>
      </c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</row>
    <row r="16" spans="1:135" s="4" customFormat="1" ht="12.75">
      <c r="A16" s="265">
        <v>1</v>
      </c>
      <c r="B16" s="265"/>
      <c r="C16" s="265"/>
      <c r="D16" s="265"/>
      <c r="E16" s="265"/>
      <c r="F16" s="265">
        <v>2</v>
      </c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>
        <v>3</v>
      </c>
      <c r="AF16" s="265"/>
      <c r="AG16" s="265"/>
      <c r="AH16" s="265"/>
      <c r="AI16" s="265"/>
      <c r="AJ16" s="265"/>
      <c r="AK16" s="265"/>
      <c r="AL16" s="265"/>
      <c r="AM16" s="265"/>
      <c r="AN16" s="265">
        <v>4</v>
      </c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>
        <v>5</v>
      </c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>
        <v>6</v>
      </c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>
        <v>7</v>
      </c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>
        <v>8</v>
      </c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>
        <v>9</v>
      </c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>
        <v>10</v>
      </c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</row>
    <row r="17" spans="1:136" s="5" customFormat="1" ht="38.25" customHeight="1">
      <c r="A17" s="259"/>
      <c r="B17" s="259"/>
      <c r="C17" s="259"/>
      <c r="D17" s="259"/>
      <c r="E17" s="259"/>
      <c r="F17" s="293" t="s">
        <v>211</v>
      </c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78">
        <v>3.65</v>
      </c>
      <c r="AF17" s="278"/>
      <c r="AG17" s="278"/>
      <c r="AH17" s="278"/>
      <c r="AI17" s="278"/>
      <c r="AJ17" s="278"/>
      <c r="AK17" s="278"/>
      <c r="AL17" s="278"/>
      <c r="AM17" s="278"/>
      <c r="AN17" s="261">
        <f>BA17+BM17+BY17</f>
        <v>17743.59</v>
      </c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>
        <v>5249.13</v>
      </c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>
        <v>995.54</v>
      </c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>
        <v>11498.92</v>
      </c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>
        <v>5293.9</v>
      </c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>
        <f>AE17*(AN17+CY17)*12-0.18</f>
        <v>1009041.8819999998</v>
      </c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94"/>
    </row>
    <row r="18" spans="1:136" s="5" customFormat="1" ht="24.75" customHeight="1">
      <c r="A18" s="259"/>
      <c r="B18" s="259"/>
      <c r="C18" s="259"/>
      <c r="D18" s="259"/>
      <c r="E18" s="259"/>
      <c r="F18" s="260" t="s">
        <v>191</v>
      </c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78">
        <v>9.91</v>
      </c>
      <c r="AF18" s="278"/>
      <c r="AG18" s="278"/>
      <c r="AH18" s="278"/>
      <c r="AI18" s="278"/>
      <c r="AJ18" s="278"/>
      <c r="AK18" s="278"/>
      <c r="AL18" s="278"/>
      <c r="AM18" s="278"/>
      <c r="AN18" s="261">
        <f>BA18+BM18+BY18</f>
        <v>22112.45</v>
      </c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>
        <v>9118.59</v>
      </c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>
        <v>1641.51</v>
      </c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>
        <v>11352.35</v>
      </c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>
        <v>10819.71</v>
      </c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>
        <f>AE18*(AN18+CY18)*12+0.08</f>
        <v>3916292.547200001</v>
      </c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94"/>
    </row>
    <row r="19" spans="1:136" s="5" customFormat="1" ht="24" customHeight="1">
      <c r="A19" s="259"/>
      <c r="B19" s="259"/>
      <c r="C19" s="259"/>
      <c r="D19" s="259"/>
      <c r="E19" s="259"/>
      <c r="F19" s="260" t="s">
        <v>192</v>
      </c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78">
        <v>10.95</v>
      </c>
      <c r="AF19" s="278"/>
      <c r="AG19" s="278"/>
      <c r="AH19" s="278"/>
      <c r="AI19" s="278"/>
      <c r="AJ19" s="278"/>
      <c r="AK19" s="278"/>
      <c r="AL19" s="278"/>
      <c r="AM19" s="278"/>
      <c r="AN19" s="261">
        <f>BA19+BM19+BY19</f>
        <v>18137.9</v>
      </c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>
        <v>2681.95</v>
      </c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>
        <v>452.55</v>
      </c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>
        <v>15003.4</v>
      </c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>
        <v>2688.79</v>
      </c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>
        <f>AE19*(AN19+CY19)*12-0.56</f>
        <v>2736626.506</v>
      </c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94"/>
    </row>
    <row r="20" spans="1:135" s="5" customFormat="1" ht="15" customHeight="1">
      <c r="A20" s="259" t="s">
        <v>8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78">
        <f>SUM(AE17:AE19)</f>
        <v>24.509999999999998</v>
      </c>
      <c r="AF20" s="278"/>
      <c r="AG20" s="278"/>
      <c r="AH20" s="278"/>
      <c r="AI20" s="278"/>
      <c r="AJ20" s="278"/>
      <c r="AK20" s="278"/>
      <c r="AL20" s="278"/>
      <c r="AM20" s="278"/>
      <c r="AN20" s="261">
        <f>SUM(AN17:AO19)</f>
        <v>57993.94</v>
      </c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78" t="s">
        <v>9</v>
      </c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 t="s">
        <v>9</v>
      </c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 t="s">
        <v>9</v>
      </c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 t="s">
        <v>9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 t="s">
        <v>9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61">
        <f>SUM(DO17:DO19)</f>
        <v>7661960.935200001</v>
      </c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</row>
    <row r="21" spans="1:135" s="5" customFormat="1" ht="15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</row>
    <row r="22" spans="1:135" s="6" customFormat="1" ht="13.5">
      <c r="A22" s="279" t="s">
        <v>194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97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</row>
    <row r="23" spans="1:135" s="2" customFormat="1" ht="10.5" customHeigh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</row>
    <row r="24" spans="1:136" s="3" customFormat="1" ht="45" customHeight="1">
      <c r="A24" s="271" t="s">
        <v>0</v>
      </c>
      <c r="B24" s="272"/>
      <c r="C24" s="272"/>
      <c r="D24" s="272"/>
      <c r="E24" s="272"/>
      <c r="F24" s="271" t="s">
        <v>18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3"/>
      <c r="AD24" s="271" t="s">
        <v>15</v>
      </c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3"/>
      <c r="BC24" s="271" t="s">
        <v>76</v>
      </c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3"/>
      <c r="BS24" s="271" t="s">
        <v>16</v>
      </c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3"/>
      <c r="CI24" s="271" t="s">
        <v>17</v>
      </c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3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101"/>
    </row>
    <row r="25" spans="1:135" s="4" customFormat="1" ht="12.75" customHeight="1">
      <c r="A25" s="265">
        <v>1</v>
      </c>
      <c r="B25" s="265"/>
      <c r="C25" s="265"/>
      <c r="D25" s="265"/>
      <c r="E25" s="265"/>
      <c r="F25" s="265">
        <v>2</v>
      </c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>
        <v>3</v>
      </c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>
        <v>4</v>
      </c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>
        <v>5</v>
      </c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>
        <v>6</v>
      </c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</row>
    <row r="26" spans="1:136" s="5" customFormat="1" ht="59.25" customHeight="1">
      <c r="A26" s="259"/>
      <c r="B26" s="259"/>
      <c r="C26" s="259"/>
      <c r="D26" s="259"/>
      <c r="E26" s="259"/>
      <c r="F26" s="260" t="s">
        <v>346</v>
      </c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61">
        <v>5000</v>
      </c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94"/>
    </row>
    <row r="27" spans="1:135" s="5" customFormat="1" ht="15" customHeight="1" hidden="1">
      <c r="A27" s="259"/>
      <c r="B27" s="259"/>
      <c r="C27" s="259"/>
      <c r="D27" s="259"/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61">
        <f>AD27*BC27*BS27</f>
        <v>0</v>
      </c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</row>
    <row r="28" spans="1:135" s="5" customFormat="1" ht="15" customHeight="1">
      <c r="A28" s="298" t="s">
        <v>8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300"/>
      <c r="AD28" s="278" t="s">
        <v>9</v>
      </c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 t="s">
        <v>9</v>
      </c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 t="s">
        <v>9</v>
      </c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61">
        <f>SUM(CI26:CY27)</f>
        <v>5000</v>
      </c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</row>
    <row r="29" spans="1:135" s="2" customFormat="1" ht="12" customHeight="1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</row>
    <row r="30" spans="1:135" s="6" customFormat="1" ht="13.5">
      <c r="A30" s="279" t="s">
        <v>199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</row>
    <row r="31" spans="1:135" s="2" customFormat="1" ht="10.5" customHeigh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</row>
    <row r="32" spans="1:136" s="3" customFormat="1" ht="55.5" customHeight="1">
      <c r="A32" s="271" t="s">
        <v>0</v>
      </c>
      <c r="B32" s="272"/>
      <c r="C32" s="272"/>
      <c r="D32" s="272"/>
      <c r="E32" s="272"/>
      <c r="F32" s="271" t="s">
        <v>18</v>
      </c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3"/>
      <c r="AD32" s="271" t="s">
        <v>19</v>
      </c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3"/>
      <c r="AY32" s="271" t="s">
        <v>20</v>
      </c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3"/>
      <c r="BQ32" s="271" t="s">
        <v>21</v>
      </c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3"/>
      <c r="CI32" s="271" t="s">
        <v>17</v>
      </c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3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101"/>
    </row>
    <row r="33" spans="1:135" s="4" customFormat="1" ht="12.75">
      <c r="A33" s="265">
        <v>1</v>
      </c>
      <c r="B33" s="265"/>
      <c r="C33" s="265"/>
      <c r="D33" s="265"/>
      <c r="E33" s="265"/>
      <c r="F33" s="265">
        <v>2</v>
      </c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>
        <v>3</v>
      </c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>
        <v>4</v>
      </c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>
        <v>5</v>
      </c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>
        <v>6</v>
      </c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</row>
    <row r="34" spans="1:135" s="5" customFormat="1" ht="72.75" customHeight="1">
      <c r="A34" s="259"/>
      <c r="B34" s="259"/>
      <c r="C34" s="259"/>
      <c r="D34" s="259"/>
      <c r="E34" s="259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</row>
    <row r="35" spans="1:135" s="5" customFormat="1" ht="15" customHeight="1" hidden="1">
      <c r="A35" s="259"/>
      <c r="B35" s="259"/>
      <c r="C35" s="259"/>
      <c r="D35" s="259"/>
      <c r="E35" s="259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61">
        <f>AD35*AY35*BQ35</f>
        <v>0</v>
      </c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</row>
    <row r="36" spans="1:135" s="5" customFormat="1" ht="15" customHeight="1">
      <c r="A36" s="298" t="s">
        <v>8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300"/>
      <c r="AD36" s="278" t="s">
        <v>9</v>
      </c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 t="s">
        <v>9</v>
      </c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 t="s">
        <v>9</v>
      </c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61">
        <f>SUM(CI34:CI35)</f>
        <v>0</v>
      </c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</row>
    <row r="37" spans="1:135" s="5" customFormat="1" ht="15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</row>
    <row r="38" spans="1:135" s="6" customFormat="1" ht="41.25" customHeight="1">
      <c r="A38" s="301" t="s">
        <v>200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</row>
    <row r="39" spans="1:135" s="2" customFormat="1" ht="10.5" customHeight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</row>
    <row r="40" spans="1:135" s="2" customFormat="1" ht="55.5" customHeight="1">
      <c r="A40" s="271" t="s">
        <v>0</v>
      </c>
      <c r="B40" s="272"/>
      <c r="C40" s="272"/>
      <c r="D40" s="272"/>
      <c r="E40" s="272"/>
      <c r="F40" s="271" t="s">
        <v>72</v>
      </c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3"/>
      <c r="BV40" s="271" t="s">
        <v>23</v>
      </c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3"/>
      <c r="CL40" s="271" t="s">
        <v>22</v>
      </c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3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</row>
    <row r="41" spans="1:135" ht="12.75">
      <c r="A41" s="265">
        <v>1</v>
      </c>
      <c r="B41" s="265"/>
      <c r="C41" s="265"/>
      <c r="D41" s="265"/>
      <c r="E41" s="265"/>
      <c r="F41" s="265">
        <v>2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>
        <v>3</v>
      </c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>
        <v>4</v>
      </c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</row>
    <row r="42" spans="1:135" s="2" customFormat="1" ht="15" customHeight="1">
      <c r="A42" s="259" t="s">
        <v>24</v>
      </c>
      <c r="B42" s="259"/>
      <c r="C42" s="259"/>
      <c r="D42" s="259"/>
      <c r="E42" s="259"/>
      <c r="F42" s="95"/>
      <c r="G42" s="263" t="s">
        <v>35</v>
      </c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4"/>
      <c r="BV42" s="278" t="s">
        <v>9</v>
      </c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61">
        <f>CL43</f>
        <v>1685631.4057440003</v>
      </c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79"/>
    </row>
    <row r="43" spans="1:135" ht="12.75">
      <c r="A43" s="302" t="s">
        <v>25</v>
      </c>
      <c r="B43" s="280"/>
      <c r="C43" s="280"/>
      <c r="D43" s="280"/>
      <c r="E43" s="280"/>
      <c r="F43" s="96"/>
      <c r="G43" s="305" t="s">
        <v>2</v>
      </c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6"/>
      <c r="BV43" s="307">
        <f>DO20</f>
        <v>7661960.935200001</v>
      </c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9"/>
      <c r="CL43" s="307">
        <f>BV43*22%</f>
        <v>1685631.4057440003</v>
      </c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4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</row>
    <row r="44" spans="1:135" ht="12.75">
      <c r="A44" s="303"/>
      <c r="B44" s="304"/>
      <c r="C44" s="304"/>
      <c r="D44" s="304"/>
      <c r="E44" s="304"/>
      <c r="F44" s="97"/>
      <c r="G44" s="318" t="s">
        <v>36</v>
      </c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9"/>
      <c r="BV44" s="310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2"/>
      <c r="CL44" s="315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7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</row>
    <row r="45" spans="1:135" ht="13.5" customHeight="1">
      <c r="A45" s="259" t="s">
        <v>26</v>
      </c>
      <c r="B45" s="259"/>
      <c r="C45" s="259"/>
      <c r="D45" s="259"/>
      <c r="E45" s="259"/>
      <c r="F45" s="95"/>
      <c r="G45" s="320" t="s">
        <v>37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1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</row>
    <row r="46" spans="1:135" ht="26.25" customHeight="1">
      <c r="A46" s="259" t="s">
        <v>27</v>
      </c>
      <c r="B46" s="259"/>
      <c r="C46" s="259"/>
      <c r="D46" s="259"/>
      <c r="E46" s="259"/>
      <c r="F46" s="95"/>
      <c r="G46" s="320" t="s">
        <v>38</v>
      </c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1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</row>
    <row r="47" spans="1:135" ht="26.25" customHeight="1">
      <c r="A47" s="259" t="s">
        <v>28</v>
      </c>
      <c r="B47" s="259"/>
      <c r="C47" s="259"/>
      <c r="D47" s="259"/>
      <c r="E47" s="259"/>
      <c r="F47" s="95"/>
      <c r="G47" s="263" t="s">
        <v>39</v>
      </c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4"/>
      <c r="BV47" s="278" t="s">
        <v>9</v>
      </c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61">
        <f>CL48+CL51</f>
        <v>237520.7889912</v>
      </c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</row>
    <row r="48" spans="1:135" ht="12.75">
      <c r="A48" s="302" t="s">
        <v>29</v>
      </c>
      <c r="B48" s="280"/>
      <c r="C48" s="280"/>
      <c r="D48" s="280"/>
      <c r="E48" s="280"/>
      <c r="F48" s="96"/>
      <c r="G48" s="305" t="s">
        <v>2</v>
      </c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6"/>
      <c r="BV48" s="307">
        <f>DO20</f>
        <v>7661960.935200001</v>
      </c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9"/>
      <c r="CL48" s="307">
        <f>BV48*2.9%</f>
        <v>222196.86712080002</v>
      </c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4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</row>
    <row r="49" spans="1:135" ht="25.5" customHeight="1">
      <c r="A49" s="303"/>
      <c r="B49" s="304"/>
      <c r="C49" s="304"/>
      <c r="D49" s="304"/>
      <c r="E49" s="304"/>
      <c r="F49" s="97"/>
      <c r="G49" s="318" t="s">
        <v>40</v>
      </c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9"/>
      <c r="BV49" s="310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2"/>
      <c r="CL49" s="315"/>
      <c r="CM49" s="316"/>
      <c r="CN49" s="316"/>
      <c r="CO49" s="316"/>
      <c r="CP49" s="316"/>
      <c r="CQ49" s="316"/>
      <c r="CR49" s="316"/>
      <c r="CS49" s="316"/>
      <c r="CT49" s="316"/>
      <c r="CU49" s="316"/>
      <c r="CV49" s="316"/>
      <c r="CW49" s="316"/>
      <c r="CX49" s="316"/>
      <c r="CY49" s="316"/>
      <c r="CZ49" s="317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</row>
    <row r="50" spans="1:135" ht="26.25" customHeight="1">
      <c r="A50" s="259" t="s">
        <v>30</v>
      </c>
      <c r="B50" s="259"/>
      <c r="C50" s="259"/>
      <c r="D50" s="259"/>
      <c r="E50" s="259"/>
      <c r="F50" s="95"/>
      <c r="G50" s="320" t="s">
        <v>41</v>
      </c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1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</row>
    <row r="51" spans="1:135" ht="27" customHeight="1">
      <c r="A51" s="259" t="s">
        <v>31</v>
      </c>
      <c r="B51" s="259"/>
      <c r="C51" s="259"/>
      <c r="D51" s="259"/>
      <c r="E51" s="259"/>
      <c r="F51" s="95"/>
      <c r="G51" s="320" t="s">
        <v>42</v>
      </c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1"/>
      <c r="BV51" s="261">
        <f>DO20</f>
        <v>7661960.935200001</v>
      </c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61">
        <f>BV51*0.2%</f>
        <v>15323.921870400003</v>
      </c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</row>
    <row r="52" spans="1:135" ht="27" customHeight="1">
      <c r="A52" s="259" t="s">
        <v>32</v>
      </c>
      <c r="B52" s="259"/>
      <c r="C52" s="259"/>
      <c r="D52" s="259"/>
      <c r="E52" s="259"/>
      <c r="F52" s="95"/>
      <c r="G52" s="320" t="s">
        <v>43</v>
      </c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1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/>
      <c r="DT52" s="279"/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279"/>
    </row>
    <row r="53" spans="1:135" ht="27" customHeight="1">
      <c r="A53" s="259" t="s">
        <v>33</v>
      </c>
      <c r="B53" s="259"/>
      <c r="C53" s="259"/>
      <c r="D53" s="259"/>
      <c r="E53" s="259"/>
      <c r="F53" s="95"/>
      <c r="G53" s="320" t="s">
        <v>43</v>
      </c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1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/>
    </row>
    <row r="54" spans="1:135" ht="26.25" customHeight="1">
      <c r="A54" s="259" t="s">
        <v>34</v>
      </c>
      <c r="B54" s="259"/>
      <c r="C54" s="259"/>
      <c r="D54" s="259"/>
      <c r="E54" s="259"/>
      <c r="F54" s="95"/>
      <c r="G54" s="263" t="s">
        <v>44</v>
      </c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4"/>
      <c r="BV54" s="261">
        <f>DO20</f>
        <v>7661960.935200001</v>
      </c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61">
        <f>BV54*5.1%-6493</f>
        <v>384267.00769520004</v>
      </c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  <c r="DW54" s="279"/>
      <c r="DX54" s="279"/>
      <c r="DY54" s="279"/>
      <c r="DZ54" s="279"/>
      <c r="EA54" s="279"/>
      <c r="EB54" s="279"/>
      <c r="EC54" s="279"/>
      <c r="ED54" s="279"/>
      <c r="EE54" s="279"/>
    </row>
    <row r="55" spans="1:135" ht="13.5" customHeight="1">
      <c r="A55" s="259"/>
      <c r="B55" s="259"/>
      <c r="C55" s="259"/>
      <c r="D55" s="259"/>
      <c r="E55" s="259"/>
      <c r="F55" s="322" t="s">
        <v>8</v>
      </c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4"/>
      <c r="BV55" s="278" t="s">
        <v>9</v>
      </c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61">
        <f>CL42+CL47+CL54</f>
        <v>2307419.2024304005</v>
      </c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/>
    </row>
    <row r="56" spans="1:135" s="8" customFormat="1" ht="48" customHeight="1">
      <c r="A56" s="326" t="s">
        <v>78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/>
    </row>
    <row r="57" spans="1:135" s="8" customFormat="1" ht="17.25" customHeight="1">
      <c r="A57" s="328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79"/>
    </row>
    <row r="58" spans="1:135" s="6" customFormat="1" ht="13.5">
      <c r="A58" s="284" t="s">
        <v>45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79"/>
    </row>
    <row r="59" spans="1:135" s="2" customFormat="1" ht="6" customHeight="1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279"/>
      <c r="EA59" s="279"/>
      <c r="EB59" s="279"/>
      <c r="EC59" s="279"/>
      <c r="ED59" s="279"/>
      <c r="EE59" s="279"/>
    </row>
    <row r="60" spans="1:135" s="6" customFormat="1" ht="13.5">
      <c r="A60" s="325" t="s">
        <v>11</v>
      </c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</row>
    <row r="61" spans="1:135" s="6" customFormat="1" ht="6" customHeight="1">
      <c r="A61" s="284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79"/>
      <c r="EA61" s="279"/>
      <c r="EB61" s="279"/>
      <c r="EC61" s="279"/>
      <c r="ED61" s="279"/>
      <c r="EE61" s="279"/>
    </row>
    <row r="62" spans="1:135" s="2" customFormat="1" ht="10.5" customHeight="1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</row>
    <row r="63" spans="1:135" s="3" customFormat="1" ht="45" customHeight="1">
      <c r="A63" s="271" t="s">
        <v>0</v>
      </c>
      <c r="B63" s="272"/>
      <c r="C63" s="272"/>
      <c r="D63" s="272"/>
      <c r="E63" s="272"/>
      <c r="F63" s="273"/>
      <c r="G63" s="271" t="s">
        <v>48</v>
      </c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3"/>
      <c r="BC63" s="271" t="s">
        <v>49</v>
      </c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3"/>
      <c r="BS63" s="271" t="s">
        <v>50</v>
      </c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3"/>
      <c r="CI63" s="271" t="s">
        <v>47</v>
      </c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3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/>
    </row>
    <row r="64" spans="1:135" s="4" customFormat="1" ht="12.75">
      <c r="A64" s="265">
        <v>1</v>
      </c>
      <c r="B64" s="265"/>
      <c r="C64" s="265"/>
      <c r="D64" s="265"/>
      <c r="E64" s="265"/>
      <c r="F64" s="265"/>
      <c r="G64" s="265">
        <v>2</v>
      </c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>
        <v>3</v>
      </c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>
        <v>4</v>
      </c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>
        <v>5</v>
      </c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</row>
    <row r="65" spans="1:135" s="5" customFormat="1" ht="15" customHeight="1">
      <c r="A65" s="259"/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</row>
    <row r="66" spans="1:135" s="5" customFormat="1" ht="15" customHeight="1" hidden="1">
      <c r="A66" s="259"/>
      <c r="B66" s="259"/>
      <c r="C66" s="259"/>
      <c r="D66" s="259"/>
      <c r="E66" s="259"/>
      <c r="F66" s="259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279"/>
      <c r="DN66" s="279"/>
      <c r="DO66" s="279"/>
      <c r="DP66" s="279"/>
      <c r="DQ66" s="279"/>
      <c r="DR66" s="279"/>
      <c r="DS66" s="279"/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79"/>
      <c r="EE66" s="279"/>
    </row>
    <row r="67" spans="1:135" s="5" customFormat="1" ht="15" customHeight="1">
      <c r="A67" s="259"/>
      <c r="B67" s="259"/>
      <c r="C67" s="259"/>
      <c r="D67" s="259"/>
      <c r="E67" s="259"/>
      <c r="F67" s="259"/>
      <c r="G67" s="323" t="s">
        <v>8</v>
      </c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4"/>
      <c r="BC67" s="278" t="s">
        <v>9</v>
      </c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 t="s">
        <v>9</v>
      </c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61">
        <v>0</v>
      </c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</row>
    <row r="68" spans="1:135" ht="12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</row>
    <row r="69" spans="1:135" s="6" customFormat="1" ht="13.5">
      <c r="A69" s="284" t="s">
        <v>51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</row>
    <row r="70" spans="1:135" s="2" customFormat="1" ht="6" customHeight="1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  <c r="DU70" s="279"/>
      <c r="DV70" s="279"/>
      <c r="DW70" s="279"/>
      <c r="DX70" s="279"/>
      <c r="DY70" s="279"/>
      <c r="DZ70" s="279"/>
      <c r="EA70" s="279"/>
      <c r="EB70" s="279"/>
      <c r="EC70" s="279"/>
      <c r="ED70" s="279"/>
      <c r="EE70" s="279"/>
    </row>
    <row r="71" spans="1:135" s="6" customFormat="1" ht="13.5">
      <c r="A71" s="286" t="s">
        <v>11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5" t="s">
        <v>239</v>
      </c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</row>
    <row r="72" spans="1:135" s="2" customFormat="1" ht="10.5" customHeight="1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  <c r="DK72" s="279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79"/>
      <c r="EE72" s="279"/>
    </row>
    <row r="73" spans="1:135" s="3" customFormat="1" ht="55.5" customHeight="1">
      <c r="A73" s="271" t="s">
        <v>0</v>
      </c>
      <c r="B73" s="272"/>
      <c r="C73" s="272"/>
      <c r="D73" s="272"/>
      <c r="E73" s="272"/>
      <c r="F73" s="273"/>
      <c r="G73" s="271" t="s">
        <v>14</v>
      </c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3"/>
      <c r="BC73" s="271" t="s">
        <v>52</v>
      </c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3"/>
      <c r="BS73" s="271" t="s">
        <v>53</v>
      </c>
      <c r="BT73" s="272"/>
      <c r="BU73" s="272"/>
      <c r="BV73" s="272"/>
      <c r="BW73" s="272"/>
      <c r="BX73" s="272"/>
      <c r="BY73" s="272"/>
      <c r="BZ73" s="272"/>
      <c r="CA73" s="272"/>
      <c r="CB73" s="272"/>
      <c r="CC73" s="273"/>
      <c r="CD73" s="271" t="s">
        <v>77</v>
      </c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3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  <c r="DK73" s="279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/>
    </row>
    <row r="74" spans="1:135" s="4" customFormat="1" ht="12.75">
      <c r="A74" s="265">
        <v>1</v>
      </c>
      <c r="B74" s="265"/>
      <c r="C74" s="265"/>
      <c r="D74" s="265"/>
      <c r="E74" s="265"/>
      <c r="F74" s="265"/>
      <c r="G74" s="265">
        <v>2</v>
      </c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>
        <v>3</v>
      </c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>
        <v>4</v>
      </c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>
        <v>5</v>
      </c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5"/>
      <c r="CU74" s="265"/>
      <c r="CV74" s="265"/>
      <c r="CW74" s="265"/>
      <c r="CX74" s="265"/>
      <c r="CY74" s="265"/>
      <c r="CZ74" s="265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</row>
    <row r="75" spans="1:135" s="5" customFormat="1" ht="15" customHeight="1">
      <c r="A75" s="259"/>
      <c r="B75" s="259"/>
      <c r="C75" s="259"/>
      <c r="D75" s="259"/>
      <c r="E75" s="259"/>
      <c r="F75" s="259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</row>
    <row r="76" spans="1:135" s="5" customFormat="1" ht="15" customHeight="1" hidden="1">
      <c r="A76" s="259"/>
      <c r="B76" s="259"/>
      <c r="C76" s="259"/>
      <c r="D76" s="259"/>
      <c r="E76" s="259"/>
      <c r="F76" s="259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</row>
    <row r="77" spans="1:135" s="5" customFormat="1" ht="15" customHeight="1">
      <c r="A77" s="259"/>
      <c r="B77" s="259"/>
      <c r="C77" s="259"/>
      <c r="D77" s="259"/>
      <c r="E77" s="259"/>
      <c r="F77" s="259"/>
      <c r="G77" s="323" t="s">
        <v>8</v>
      </c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24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 t="s">
        <v>9</v>
      </c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61">
        <f>CD75</f>
        <v>0</v>
      </c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</row>
    <row r="78" spans="1:135" s="2" customFormat="1" ht="12" customHeight="1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  <c r="CS78" s="295"/>
      <c r="CT78" s="295"/>
      <c r="CU78" s="295"/>
      <c r="CV78" s="295"/>
      <c r="CW78" s="295"/>
      <c r="CX78" s="295"/>
      <c r="CY78" s="295"/>
      <c r="CZ78" s="295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279"/>
    </row>
    <row r="79" spans="1:135" s="6" customFormat="1" ht="13.5">
      <c r="A79" s="284" t="s">
        <v>54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79"/>
      <c r="EE79" s="279"/>
    </row>
    <row r="80" spans="1:135" s="2" customFormat="1" ht="6" customHeight="1">
      <c r="A80" s="279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279"/>
      <c r="DZ80" s="279"/>
      <c r="EA80" s="279"/>
      <c r="EB80" s="279"/>
      <c r="EC80" s="279"/>
      <c r="ED80" s="279"/>
      <c r="EE80" s="279"/>
    </row>
    <row r="81" spans="1:135" s="6" customFormat="1" ht="13.5">
      <c r="A81" s="286" t="s">
        <v>11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</row>
    <row r="82" spans="1:135" s="2" customFormat="1" ht="15" customHeight="1">
      <c r="A82" s="287"/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  <c r="DK82" s="279"/>
      <c r="DL82" s="279"/>
      <c r="DM82" s="279"/>
      <c r="DN82" s="279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79"/>
      <c r="EE82" s="279"/>
    </row>
    <row r="83" spans="1:135" s="3" customFormat="1" ht="45" customHeight="1">
      <c r="A83" s="271" t="s">
        <v>0</v>
      </c>
      <c r="B83" s="272"/>
      <c r="C83" s="272"/>
      <c r="D83" s="272"/>
      <c r="E83" s="272"/>
      <c r="F83" s="273"/>
      <c r="G83" s="271" t="s">
        <v>48</v>
      </c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3"/>
      <c r="BC83" s="271" t="s">
        <v>49</v>
      </c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3"/>
      <c r="BS83" s="271" t="s">
        <v>50</v>
      </c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3"/>
      <c r="CI83" s="271" t="s">
        <v>47</v>
      </c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3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279"/>
    </row>
    <row r="84" spans="1:135" s="4" customFormat="1" ht="12.75">
      <c r="A84" s="265">
        <v>1</v>
      </c>
      <c r="B84" s="265"/>
      <c r="C84" s="265"/>
      <c r="D84" s="265"/>
      <c r="E84" s="265"/>
      <c r="F84" s="265"/>
      <c r="G84" s="265">
        <v>2</v>
      </c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>
        <v>3</v>
      </c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>
        <v>4</v>
      </c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>
        <v>5</v>
      </c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</row>
    <row r="85" spans="1:135" s="5" customFormat="1" ht="15" customHeight="1">
      <c r="A85" s="259"/>
      <c r="B85" s="259"/>
      <c r="C85" s="259"/>
      <c r="D85" s="259"/>
      <c r="E85" s="259"/>
      <c r="F85" s="259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61"/>
      <c r="CJ85" s="261"/>
      <c r="CK85" s="261"/>
      <c r="CL85" s="261"/>
      <c r="CM85" s="261"/>
      <c r="CN85" s="261"/>
      <c r="CO85" s="261"/>
      <c r="CP85" s="261"/>
      <c r="CQ85" s="261"/>
      <c r="CR85" s="261"/>
      <c r="CS85" s="261"/>
      <c r="CT85" s="261"/>
      <c r="CU85" s="261"/>
      <c r="CV85" s="261"/>
      <c r="CW85" s="261"/>
      <c r="CX85" s="261"/>
      <c r="CY85" s="261"/>
      <c r="CZ85" s="261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</row>
    <row r="86" spans="1:135" s="5" customFormat="1" ht="15" customHeight="1" hidden="1">
      <c r="A86" s="259"/>
      <c r="B86" s="259"/>
      <c r="C86" s="259"/>
      <c r="D86" s="259"/>
      <c r="E86" s="259"/>
      <c r="F86" s="259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61"/>
      <c r="CJ86" s="261"/>
      <c r="CK86" s="261"/>
      <c r="CL86" s="261"/>
      <c r="CM86" s="261"/>
      <c r="CN86" s="261"/>
      <c r="CO86" s="261"/>
      <c r="CP86" s="261"/>
      <c r="CQ86" s="261"/>
      <c r="CR86" s="261"/>
      <c r="CS86" s="261"/>
      <c r="CT86" s="261"/>
      <c r="CU86" s="261"/>
      <c r="CV86" s="261"/>
      <c r="CW86" s="261"/>
      <c r="CX86" s="261"/>
      <c r="CY86" s="261"/>
      <c r="CZ86" s="261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</row>
    <row r="87" spans="1:135" s="5" customFormat="1" ht="15" customHeight="1">
      <c r="A87" s="259"/>
      <c r="B87" s="259"/>
      <c r="C87" s="259"/>
      <c r="D87" s="259"/>
      <c r="E87" s="259"/>
      <c r="F87" s="259"/>
      <c r="G87" s="323" t="s">
        <v>8</v>
      </c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4"/>
      <c r="BC87" s="278" t="s">
        <v>9</v>
      </c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 t="s">
        <v>9</v>
      </c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61">
        <v>0</v>
      </c>
      <c r="CJ87" s="261"/>
      <c r="CK87" s="261"/>
      <c r="CL87" s="261"/>
      <c r="CM87" s="261"/>
      <c r="CN87" s="261"/>
      <c r="CO87" s="261"/>
      <c r="CP87" s="261"/>
      <c r="CQ87" s="261"/>
      <c r="CR87" s="261"/>
      <c r="CS87" s="261"/>
      <c r="CT87" s="261"/>
      <c r="CU87" s="261"/>
      <c r="CV87" s="261"/>
      <c r="CW87" s="261"/>
      <c r="CX87" s="261"/>
      <c r="CY87" s="261"/>
      <c r="CZ87" s="261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</row>
    <row r="88" spans="1:135" s="2" customFormat="1" ht="12" customHeight="1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</row>
    <row r="89" spans="1:135" s="6" customFormat="1" ht="27" customHeight="1">
      <c r="A89" s="328" t="s">
        <v>208</v>
      </c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28"/>
      <c r="BR89" s="328"/>
      <c r="BS89" s="328"/>
      <c r="BT89" s="328"/>
      <c r="BU89" s="328"/>
      <c r="BV89" s="328"/>
      <c r="BW89" s="328"/>
      <c r="BX89" s="328"/>
      <c r="BY89" s="328"/>
      <c r="BZ89" s="328"/>
      <c r="CA89" s="328"/>
      <c r="CB89" s="328"/>
      <c r="CC89" s="328"/>
      <c r="CD89" s="328"/>
      <c r="CE89" s="328"/>
      <c r="CF89" s="328"/>
      <c r="CG89" s="328"/>
      <c r="CH89" s="328"/>
      <c r="CI89" s="328"/>
      <c r="CJ89" s="328"/>
      <c r="CK89" s="328"/>
      <c r="CL89" s="328"/>
      <c r="CM89" s="328"/>
      <c r="CN89" s="328"/>
      <c r="CO89" s="328"/>
      <c r="CP89" s="328"/>
      <c r="CQ89" s="328"/>
      <c r="CR89" s="328"/>
      <c r="CS89" s="328"/>
      <c r="CT89" s="328"/>
      <c r="CU89" s="328"/>
      <c r="CV89" s="328"/>
      <c r="CW89" s="328"/>
      <c r="CX89" s="328"/>
      <c r="CY89" s="328"/>
      <c r="CZ89" s="328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</row>
    <row r="90" spans="1:135" s="2" customFormat="1" ht="6" customHeight="1">
      <c r="A90" s="279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</row>
    <row r="91" spans="1:135" s="6" customFormat="1" ht="13.5">
      <c r="A91" s="286" t="s">
        <v>11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</row>
    <row r="92" spans="1:135" s="2" customFormat="1" ht="10.5" customHeigh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274"/>
      <c r="CX92" s="274"/>
      <c r="CY92" s="274"/>
      <c r="CZ92" s="274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279"/>
      <c r="EA92" s="279"/>
      <c r="EB92" s="279"/>
      <c r="EC92" s="279"/>
      <c r="ED92" s="279"/>
      <c r="EE92" s="279"/>
    </row>
    <row r="93" spans="1:135" s="3" customFormat="1" ht="45" customHeight="1">
      <c r="A93" s="271" t="s">
        <v>0</v>
      </c>
      <c r="B93" s="272"/>
      <c r="C93" s="272"/>
      <c r="D93" s="272"/>
      <c r="E93" s="272"/>
      <c r="F93" s="273"/>
      <c r="G93" s="271" t="s">
        <v>48</v>
      </c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3"/>
      <c r="BC93" s="271" t="s">
        <v>49</v>
      </c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3"/>
      <c r="BS93" s="271" t="s">
        <v>50</v>
      </c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3"/>
      <c r="CI93" s="271" t="s">
        <v>47</v>
      </c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3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</row>
    <row r="94" spans="1:135" s="4" customFormat="1" ht="12.75">
      <c r="A94" s="265">
        <v>1</v>
      </c>
      <c r="B94" s="265"/>
      <c r="C94" s="265"/>
      <c r="D94" s="265"/>
      <c r="E94" s="265"/>
      <c r="F94" s="265"/>
      <c r="G94" s="265">
        <v>2</v>
      </c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>
        <v>3</v>
      </c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>
        <v>4</v>
      </c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>
        <v>5</v>
      </c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79"/>
      <c r="DU94" s="279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</row>
    <row r="95" spans="1:135" s="5" customFormat="1" ht="15" customHeight="1">
      <c r="A95" s="259"/>
      <c r="B95" s="259"/>
      <c r="C95" s="259"/>
      <c r="D95" s="259"/>
      <c r="E95" s="259"/>
      <c r="F95" s="259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  <c r="CR95" s="261"/>
      <c r="CS95" s="261"/>
      <c r="CT95" s="261"/>
      <c r="CU95" s="261"/>
      <c r="CV95" s="261"/>
      <c r="CW95" s="261"/>
      <c r="CX95" s="261"/>
      <c r="CY95" s="261"/>
      <c r="CZ95" s="261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</row>
    <row r="96" spans="1:135" s="5" customFormat="1" ht="15" customHeight="1" hidden="1">
      <c r="A96" s="259"/>
      <c r="B96" s="259"/>
      <c r="C96" s="259"/>
      <c r="D96" s="259"/>
      <c r="E96" s="259"/>
      <c r="F96" s="259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</row>
    <row r="97" spans="1:135" s="5" customFormat="1" ht="15" customHeight="1">
      <c r="A97" s="259"/>
      <c r="B97" s="259"/>
      <c r="C97" s="259"/>
      <c r="D97" s="259"/>
      <c r="E97" s="259"/>
      <c r="F97" s="259"/>
      <c r="G97" s="323" t="s">
        <v>8</v>
      </c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4"/>
      <c r="BC97" s="278" t="s">
        <v>9</v>
      </c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 t="s">
        <v>9</v>
      </c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  <c r="DK97" s="279"/>
      <c r="DL97" s="279"/>
      <c r="DM97" s="279"/>
      <c r="DN97" s="279"/>
      <c r="DO97" s="279"/>
      <c r="DP97" s="279"/>
      <c r="DQ97" s="279"/>
      <c r="DR97" s="279"/>
      <c r="DS97" s="279"/>
      <c r="DT97" s="279"/>
      <c r="DU97" s="279"/>
      <c r="DV97" s="279"/>
      <c r="DW97" s="279"/>
      <c r="DX97" s="279"/>
      <c r="DY97" s="279"/>
      <c r="DZ97" s="279"/>
      <c r="EA97" s="279"/>
      <c r="EB97" s="279"/>
      <c r="EC97" s="279"/>
      <c r="ED97" s="279"/>
      <c r="EE97" s="279"/>
    </row>
    <row r="98" spans="1:135" s="5" customFormat="1" ht="15" customHeight="1">
      <c r="A98" s="280"/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  <c r="BH98" s="280"/>
      <c r="BI98" s="280"/>
      <c r="BJ98" s="280"/>
      <c r="BK98" s="280"/>
      <c r="BL98" s="280"/>
      <c r="BM98" s="280"/>
      <c r="BN98" s="280"/>
      <c r="BO98" s="280"/>
      <c r="BP98" s="280"/>
      <c r="BQ98" s="280"/>
      <c r="BR98" s="280"/>
      <c r="BS98" s="280"/>
      <c r="BT98" s="280"/>
      <c r="BU98" s="280"/>
      <c r="BV98" s="280"/>
      <c r="BW98" s="280"/>
      <c r="BX98" s="280"/>
      <c r="BY98" s="280"/>
      <c r="BZ98" s="280"/>
      <c r="CA98" s="280"/>
      <c r="CB98" s="280"/>
      <c r="CC98" s="280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  <c r="CP98" s="280"/>
      <c r="CQ98" s="280"/>
      <c r="CR98" s="280"/>
      <c r="CS98" s="280"/>
      <c r="CT98" s="280"/>
      <c r="CU98" s="280"/>
      <c r="CV98" s="280"/>
      <c r="CW98" s="280"/>
      <c r="CX98" s="280"/>
      <c r="CY98" s="280"/>
      <c r="CZ98" s="280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79"/>
      <c r="EE98" s="279"/>
    </row>
    <row r="99" spans="1:135" s="6" customFormat="1" ht="13.5">
      <c r="A99" s="284" t="s">
        <v>55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  <c r="DK99" s="279"/>
      <c r="DL99" s="279"/>
      <c r="DM99" s="279"/>
      <c r="DN99" s="279"/>
      <c r="DO99" s="279"/>
      <c r="DP99" s="279"/>
      <c r="DQ99" s="279"/>
      <c r="DR99" s="279"/>
      <c r="DS99" s="279"/>
      <c r="DT99" s="279"/>
      <c r="DU99" s="279"/>
      <c r="DV99" s="279"/>
      <c r="DW99" s="279"/>
      <c r="DX99" s="279"/>
      <c r="DY99" s="279"/>
      <c r="DZ99" s="279"/>
      <c r="EA99" s="279"/>
      <c r="EB99" s="279"/>
      <c r="EC99" s="279"/>
      <c r="ED99" s="279"/>
      <c r="EE99" s="279"/>
    </row>
    <row r="100" spans="1:135" s="2" customFormat="1" ht="6" customHeight="1">
      <c r="A100" s="279"/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  <c r="DK100" s="279"/>
      <c r="DL100" s="279"/>
      <c r="DM100" s="279"/>
      <c r="DN100" s="279"/>
      <c r="DO100" s="279"/>
      <c r="DP100" s="279"/>
      <c r="DQ100" s="279"/>
      <c r="DR100" s="279"/>
      <c r="DS100" s="279"/>
      <c r="DT100" s="279"/>
      <c r="DU100" s="279"/>
      <c r="DV100" s="279"/>
      <c r="DW100" s="279"/>
      <c r="DX100" s="279"/>
      <c r="DY100" s="279"/>
      <c r="DZ100" s="279"/>
      <c r="EA100" s="279"/>
      <c r="EB100" s="279"/>
      <c r="EC100" s="279"/>
      <c r="ED100" s="279"/>
      <c r="EE100" s="279"/>
    </row>
    <row r="101" spans="1:135" s="6" customFormat="1" ht="13.5">
      <c r="A101" s="286" t="s">
        <v>11</v>
      </c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5" t="s">
        <v>240</v>
      </c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  <c r="DK101" s="279"/>
      <c r="DL101" s="279"/>
      <c r="DM101" s="279"/>
      <c r="DN101" s="279"/>
      <c r="DO101" s="279"/>
      <c r="DP101" s="279"/>
      <c r="DQ101" s="279"/>
      <c r="DR101" s="279"/>
      <c r="DS101" s="279"/>
      <c r="DT101" s="279"/>
      <c r="DU101" s="279"/>
      <c r="DV101" s="279"/>
      <c r="DW101" s="279"/>
      <c r="DX101" s="279"/>
      <c r="DY101" s="279"/>
      <c r="DZ101" s="279"/>
      <c r="EA101" s="279"/>
      <c r="EB101" s="279"/>
      <c r="EC101" s="279"/>
      <c r="ED101" s="279"/>
      <c r="EE101" s="279"/>
    </row>
    <row r="102" spans="1:135" s="2" customFormat="1" ht="10.5" customHeight="1">
      <c r="A102" s="279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  <c r="DK102" s="279"/>
      <c r="DL102" s="279"/>
      <c r="DM102" s="279"/>
      <c r="DN102" s="279"/>
      <c r="DO102" s="279"/>
      <c r="DP102" s="279"/>
      <c r="DQ102" s="279"/>
      <c r="DR102" s="279"/>
      <c r="DS102" s="279"/>
      <c r="DT102" s="279"/>
      <c r="DU102" s="279"/>
      <c r="DV102" s="279"/>
      <c r="DW102" s="279"/>
      <c r="DX102" s="279"/>
      <c r="DY102" s="279"/>
      <c r="DZ102" s="279"/>
      <c r="EA102" s="279"/>
      <c r="EB102" s="279"/>
      <c r="EC102" s="279"/>
      <c r="ED102" s="279"/>
      <c r="EE102" s="279"/>
    </row>
    <row r="103" spans="1:135" s="6" customFormat="1" ht="13.5">
      <c r="A103" s="279" t="s">
        <v>201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  <c r="DK103" s="279"/>
      <c r="DL103" s="279"/>
      <c r="DM103" s="279"/>
      <c r="DN103" s="279"/>
      <c r="DO103" s="279"/>
      <c r="DP103" s="279"/>
      <c r="DQ103" s="279"/>
      <c r="DR103" s="279"/>
      <c r="DS103" s="279"/>
      <c r="DT103" s="279"/>
      <c r="DU103" s="279"/>
      <c r="DV103" s="279"/>
      <c r="DW103" s="279"/>
      <c r="DX103" s="279"/>
      <c r="DY103" s="279"/>
      <c r="DZ103" s="279"/>
      <c r="EA103" s="279"/>
      <c r="EB103" s="279"/>
      <c r="EC103" s="279"/>
      <c r="ED103" s="279"/>
      <c r="EE103" s="279"/>
    </row>
    <row r="104" spans="1:135" s="2" customFormat="1" ht="10.5" customHeight="1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274"/>
      <c r="CP104" s="274"/>
      <c r="CQ104" s="274"/>
      <c r="CR104" s="274"/>
      <c r="CS104" s="274"/>
      <c r="CT104" s="274"/>
      <c r="CU104" s="274"/>
      <c r="CV104" s="274"/>
      <c r="CW104" s="274"/>
      <c r="CX104" s="274"/>
      <c r="CY104" s="274"/>
      <c r="CZ104" s="274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  <c r="DK104" s="279"/>
      <c r="DL104" s="279"/>
      <c r="DM104" s="279"/>
      <c r="DN104" s="279"/>
      <c r="DO104" s="279"/>
      <c r="DP104" s="279"/>
      <c r="DQ104" s="279"/>
      <c r="DR104" s="279"/>
      <c r="DS104" s="279"/>
      <c r="DT104" s="279"/>
      <c r="DU104" s="279"/>
      <c r="DV104" s="279"/>
      <c r="DW104" s="279"/>
      <c r="DX104" s="279"/>
      <c r="DY104" s="279"/>
      <c r="DZ104" s="279"/>
      <c r="EA104" s="279"/>
      <c r="EB104" s="279"/>
      <c r="EC104" s="279"/>
      <c r="ED104" s="279"/>
      <c r="EE104" s="279"/>
    </row>
    <row r="105" spans="1:135" s="3" customFormat="1" ht="45" customHeight="1">
      <c r="A105" s="281" t="s">
        <v>0</v>
      </c>
      <c r="B105" s="282"/>
      <c r="C105" s="282"/>
      <c r="D105" s="282"/>
      <c r="E105" s="282"/>
      <c r="F105" s="283"/>
      <c r="G105" s="281" t="s">
        <v>14</v>
      </c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3"/>
      <c r="AO105" s="281" t="s">
        <v>57</v>
      </c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3"/>
      <c r="BE105" s="281" t="s">
        <v>58</v>
      </c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3"/>
      <c r="BU105" s="281" t="s">
        <v>59</v>
      </c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2"/>
      <c r="CH105" s="282"/>
      <c r="CI105" s="282"/>
      <c r="CJ105" s="283"/>
      <c r="CK105" s="281" t="s">
        <v>17</v>
      </c>
      <c r="CL105" s="282"/>
      <c r="CM105" s="282"/>
      <c r="CN105" s="282"/>
      <c r="CO105" s="282"/>
      <c r="CP105" s="282"/>
      <c r="CQ105" s="282"/>
      <c r="CR105" s="282"/>
      <c r="CS105" s="282"/>
      <c r="CT105" s="282"/>
      <c r="CU105" s="282"/>
      <c r="CV105" s="282"/>
      <c r="CW105" s="282"/>
      <c r="CX105" s="282"/>
      <c r="CY105" s="282"/>
      <c r="CZ105" s="283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  <c r="DK105" s="279"/>
      <c r="DL105" s="279"/>
      <c r="DM105" s="279"/>
      <c r="DN105" s="279"/>
      <c r="DO105" s="279"/>
      <c r="DP105" s="279"/>
      <c r="DQ105" s="279"/>
      <c r="DR105" s="279"/>
      <c r="DS105" s="279"/>
      <c r="DT105" s="279"/>
      <c r="DU105" s="279"/>
      <c r="DV105" s="279"/>
      <c r="DW105" s="279"/>
      <c r="DX105" s="279"/>
      <c r="DY105" s="279"/>
      <c r="DZ105" s="279"/>
      <c r="EA105" s="279"/>
      <c r="EB105" s="279"/>
      <c r="EC105" s="279"/>
      <c r="ED105" s="279"/>
      <c r="EE105" s="279"/>
    </row>
    <row r="106" spans="1:135" s="4" customFormat="1" ht="12.75">
      <c r="A106" s="265">
        <v>1</v>
      </c>
      <c r="B106" s="265"/>
      <c r="C106" s="265"/>
      <c r="D106" s="265"/>
      <c r="E106" s="265"/>
      <c r="F106" s="265"/>
      <c r="G106" s="265">
        <v>2</v>
      </c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>
        <v>3</v>
      </c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>
        <v>4</v>
      </c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>
        <v>5</v>
      </c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>
        <v>6</v>
      </c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  <c r="DK106" s="279"/>
      <c r="DL106" s="279"/>
      <c r="DM106" s="279"/>
      <c r="DN106" s="279"/>
      <c r="DO106" s="279"/>
      <c r="DP106" s="279"/>
      <c r="DQ106" s="279"/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/>
      <c r="EB106" s="279"/>
      <c r="EC106" s="279"/>
      <c r="ED106" s="279"/>
      <c r="EE106" s="279"/>
    </row>
    <row r="107" spans="1:135" s="5" customFormat="1" ht="15" customHeight="1">
      <c r="A107" s="259" t="s">
        <v>24</v>
      </c>
      <c r="B107" s="259"/>
      <c r="C107" s="259"/>
      <c r="D107" s="259"/>
      <c r="E107" s="259"/>
      <c r="F107" s="259"/>
      <c r="G107" s="260" t="s">
        <v>169</v>
      </c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>
        <v>7000</v>
      </c>
      <c r="CL107" s="261"/>
      <c r="CM107" s="261"/>
      <c r="CN107" s="261"/>
      <c r="CO107" s="261"/>
      <c r="CP107" s="261"/>
      <c r="CQ107" s="261"/>
      <c r="CR107" s="261"/>
      <c r="CS107" s="261"/>
      <c r="CT107" s="261"/>
      <c r="CU107" s="261"/>
      <c r="CV107" s="261"/>
      <c r="CW107" s="261"/>
      <c r="CX107" s="261"/>
      <c r="CY107" s="261"/>
      <c r="CZ107" s="261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  <c r="DK107" s="279"/>
      <c r="DL107" s="279"/>
      <c r="DM107" s="279"/>
      <c r="DN107" s="279"/>
      <c r="DO107" s="279"/>
      <c r="DP107" s="279"/>
      <c r="DQ107" s="279"/>
      <c r="DR107" s="279"/>
      <c r="DS107" s="279"/>
      <c r="DT107" s="279"/>
      <c r="DU107" s="279"/>
      <c r="DV107" s="279"/>
      <c r="DW107" s="279"/>
      <c r="DX107" s="279"/>
      <c r="DY107" s="279"/>
      <c r="DZ107" s="279"/>
      <c r="EA107" s="279"/>
      <c r="EB107" s="279"/>
      <c r="EC107" s="279"/>
      <c r="ED107" s="279"/>
      <c r="EE107" s="279"/>
    </row>
    <row r="108" spans="1:135" s="5" customFormat="1" ht="15" customHeight="1">
      <c r="A108" s="259" t="s">
        <v>28</v>
      </c>
      <c r="B108" s="259"/>
      <c r="C108" s="259"/>
      <c r="D108" s="259"/>
      <c r="E108" s="259"/>
      <c r="F108" s="259"/>
      <c r="G108" s="260" t="s">
        <v>241</v>
      </c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>
        <v>196800</v>
      </c>
      <c r="CL108" s="261"/>
      <c r="CM108" s="261"/>
      <c r="CN108" s="261"/>
      <c r="CO108" s="261"/>
      <c r="CP108" s="261"/>
      <c r="CQ108" s="261"/>
      <c r="CR108" s="261"/>
      <c r="CS108" s="261"/>
      <c r="CT108" s="261"/>
      <c r="CU108" s="261"/>
      <c r="CV108" s="261"/>
      <c r="CW108" s="261"/>
      <c r="CX108" s="261"/>
      <c r="CY108" s="261"/>
      <c r="CZ108" s="261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279"/>
      <c r="DZ108" s="279"/>
      <c r="EA108" s="279"/>
      <c r="EB108" s="279"/>
      <c r="EC108" s="279"/>
      <c r="ED108" s="279"/>
      <c r="EE108" s="279"/>
    </row>
    <row r="109" spans="1:135" s="5" customFormat="1" ht="27" customHeight="1">
      <c r="A109" s="259" t="s">
        <v>34</v>
      </c>
      <c r="B109" s="259"/>
      <c r="C109" s="259"/>
      <c r="D109" s="259"/>
      <c r="E109" s="259"/>
      <c r="F109" s="259"/>
      <c r="G109" s="260" t="s">
        <v>242</v>
      </c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1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>
        <f>52006.23+67540.79</f>
        <v>119547.01999999999</v>
      </c>
      <c r="CL109" s="261"/>
      <c r="CM109" s="261"/>
      <c r="CN109" s="261"/>
      <c r="CO109" s="261"/>
      <c r="CP109" s="261"/>
      <c r="CQ109" s="261"/>
      <c r="CR109" s="261"/>
      <c r="CS109" s="261"/>
      <c r="CT109" s="261"/>
      <c r="CU109" s="261"/>
      <c r="CV109" s="261"/>
      <c r="CW109" s="261"/>
      <c r="CX109" s="261"/>
      <c r="CY109" s="261"/>
      <c r="CZ109" s="261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279"/>
      <c r="DZ109" s="279"/>
      <c r="EA109" s="279"/>
      <c r="EB109" s="279"/>
      <c r="EC109" s="279"/>
      <c r="ED109" s="279"/>
      <c r="EE109" s="279"/>
    </row>
    <row r="110" spans="1:135" s="5" customFormat="1" ht="15" customHeight="1">
      <c r="A110" s="259"/>
      <c r="B110" s="259"/>
      <c r="C110" s="259"/>
      <c r="D110" s="259"/>
      <c r="E110" s="259"/>
      <c r="F110" s="259"/>
      <c r="G110" s="334" t="s">
        <v>56</v>
      </c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6"/>
      <c r="AO110" s="278" t="s">
        <v>9</v>
      </c>
      <c r="AP110" s="278"/>
      <c r="AQ110" s="278"/>
      <c r="AR110" s="278"/>
      <c r="AS110" s="278"/>
      <c r="AT110" s="278"/>
      <c r="AU110" s="278"/>
      <c r="AV110" s="278"/>
      <c r="AW110" s="278"/>
      <c r="AX110" s="278"/>
      <c r="AY110" s="278"/>
      <c r="AZ110" s="278"/>
      <c r="BA110" s="278"/>
      <c r="BB110" s="278"/>
      <c r="BC110" s="278"/>
      <c r="BD110" s="278"/>
      <c r="BE110" s="278" t="s">
        <v>9</v>
      </c>
      <c r="BF110" s="278"/>
      <c r="BG110" s="278"/>
      <c r="BH110" s="278"/>
      <c r="BI110" s="278"/>
      <c r="BJ110" s="278"/>
      <c r="BK110" s="278"/>
      <c r="BL110" s="278"/>
      <c r="BM110" s="278"/>
      <c r="BN110" s="278"/>
      <c r="BO110" s="278"/>
      <c r="BP110" s="278"/>
      <c r="BQ110" s="278"/>
      <c r="BR110" s="278"/>
      <c r="BS110" s="278"/>
      <c r="BT110" s="278"/>
      <c r="BU110" s="278" t="s">
        <v>9</v>
      </c>
      <c r="BV110" s="278"/>
      <c r="BW110" s="278"/>
      <c r="BX110" s="278"/>
      <c r="BY110" s="278"/>
      <c r="BZ110" s="278"/>
      <c r="CA110" s="278"/>
      <c r="CB110" s="278"/>
      <c r="CC110" s="278"/>
      <c r="CD110" s="278"/>
      <c r="CE110" s="278"/>
      <c r="CF110" s="278"/>
      <c r="CG110" s="278"/>
      <c r="CH110" s="278"/>
      <c r="CI110" s="278"/>
      <c r="CJ110" s="278"/>
      <c r="CK110" s="261">
        <f>CK107+CK108+CK109</f>
        <v>323347.02</v>
      </c>
      <c r="CL110" s="261"/>
      <c r="CM110" s="261"/>
      <c r="CN110" s="261"/>
      <c r="CO110" s="261"/>
      <c r="CP110" s="261"/>
      <c r="CQ110" s="261"/>
      <c r="CR110" s="261"/>
      <c r="CS110" s="261"/>
      <c r="CT110" s="261"/>
      <c r="CU110" s="261"/>
      <c r="CV110" s="261"/>
      <c r="CW110" s="261"/>
      <c r="CX110" s="261"/>
      <c r="CY110" s="261"/>
      <c r="CZ110" s="261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  <c r="DK110" s="279"/>
      <c r="DL110" s="279"/>
      <c r="DM110" s="279"/>
      <c r="DN110" s="279"/>
      <c r="DO110" s="279"/>
      <c r="DP110" s="279"/>
      <c r="DQ110" s="279"/>
      <c r="DR110" s="279"/>
      <c r="DS110" s="279"/>
      <c r="DT110" s="279"/>
      <c r="DU110" s="279"/>
      <c r="DV110" s="279"/>
      <c r="DW110" s="279"/>
      <c r="DX110" s="279"/>
      <c r="DY110" s="279"/>
      <c r="DZ110" s="279"/>
      <c r="EA110" s="279"/>
      <c r="EB110" s="279"/>
      <c r="EC110" s="279"/>
      <c r="ED110" s="279"/>
      <c r="EE110" s="279"/>
    </row>
    <row r="111" spans="1:135" s="5" customFormat="1" ht="11.25" customHeight="1">
      <c r="A111" s="280"/>
      <c r="B111" s="280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280"/>
      <c r="BF111" s="280"/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0"/>
      <c r="BS111" s="280"/>
      <c r="BT111" s="280"/>
      <c r="BU111" s="280"/>
      <c r="BV111" s="280"/>
      <c r="BW111" s="280"/>
      <c r="BX111" s="280"/>
      <c r="BY111" s="280"/>
      <c r="BZ111" s="280"/>
      <c r="CA111" s="280"/>
      <c r="CB111" s="280"/>
      <c r="CC111" s="280"/>
      <c r="CD111" s="280"/>
      <c r="CE111" s="280"/>
      <c r="CF111" s="280"/>
      <c r="CG111" s="280"/>
      <c r="CH111" s="280"/>
      <c r="CI111" s="280"/>
      <c r="CJ111" s="280"/>
      <c r="CK111" s="280"/>
      <c r="CL111" s="280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79"/>
      <c r="DN111" s="279"/>
      <c r="DO111" s="279"/>
      <c r="DP111" s="279"/>
      <c r="DQ111" s="279"/>
      <c r="DR111" s="279"/>
      <c r="DS111" s="279"/>
      <c r="DT111" s="279"/>
      <c r="DU111" s="279"/>
      <c r="DV111" s="279"/>
      <c r="DW111" s="279"/>
      <c r="DX111" s="279"/>
      <c r="DY111" s="279"/>
      <c r="DZ111" s="279"/>
      <c r="EA111" s="279"/>
      <c r="EB111" s="279"/>
      <c r="EC111" s="279"/>
      <c r="ED111" s="279"/>
      <c r="EE111" s="279"/>
    </row>
    <row r="112" spans="1:135" s="6" customFormat="1" ht="13.5">
      <c r="A112" s="279" t="s">
        <v>202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  <c r="DK112" s="279"/>
      <c r="DL112" s="279"/>
      <c r="DM112" s="279"/>
      <c r="DN112" s="279"/>
      <c r="DO112" s="279"/>
      <c r="DP112" s="279"/>
      <c r="DQ112" s="279"/>
      <c r="DR112" s="279"/>
      <c r="DS112" s="279"/>
      <c r="DT112" s="279"/>
      <c r="DU112" s="279"/>
      <c r="DV112" s="279"/>
      <c r="DW112" s="279"/>
      <c r="DX112" s="279"/>
      <c r="DY112" s="279"/>
      <c r="DZ112" s="279"/>
      <c r="EA112" s="279"/>
      <c r="EB112" s="279"/>
      <c r="EC112" s="279"/>
      <c r="ED112" s="279"/>
      <c r="EE112" s="279"/>
    </row>
    <row r="113" spans="1:135" s="2" customFormat="1" ht="10.5" customHeight="1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274"/>
      <c r="CI113" s="274"/>
      <c r="CJ113" s="274"/>
      <c r="CK113" s="274"/>
      <c r="CL113" s="274"/>
      <c r="CM113" s="274"/>
      <c r="CN113" s="274"/>
      <c r="CO113" s="274"/>
      <c r="CP113" s="274"/>
      <c r="CQ113" s="274"/>
      <c r="CR113" s="274"/>
      <c r="CS113" s="274"/>
      <c r="CT113" s="274"/>
      <c r="CU113" s="274"/>
      <c r="CV113" s="274"/>
      <c r="CW113" s="274"/>
      <c r="CX113" s="274"/>
      <c r="CY113" s="274"/>
      <c r="CZ113" s="274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79"/>
      <c r="DS113" s="279"/>
      <c r="DT113" s="279"/>
      <c r="DU113" s="279"/>
      <c r="DV113" s="279"/>
      <c r="DW113" s="279"/>
      <c r="DX113" s="279"/>
      <c r="DY113" s="279"/>
      <c r="DZ113" s="279"/>
      <c r="EA113" s="279"/>
      <c r="EB113" s="279"/>
      <c r="EC113" s="279"/>
      <c r="ED113" s="279"/>
      <c r="EE113" s="279"/>
    </row>
    <row r="114" spans="1:135" s="3" customFormat="1" ht="45" customHeight="1">
      <c r="A114" s="271" t="s">
        <v>0</v>
      </c>
      <c r="B114" s="272"/>
      <c r="C114" s="272"/>
      <c r="D114" s="272"/>
      <c r="E114" s="272"/>
      <c r="F114" s="273"/>
      <c r="G114" s="271" t="s">
        <v>14</v>
      </c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3"/>
      <c r="BC114" s="271" t="s">
        <v>60</v>
      </c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3"/>
      <c r="BS114" s="271" t="s">
        <v>61</v>
      </c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3"/>
      <c r="CI114" s="271" t="s">
        <v>46</v>
      </c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3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  <c r="DK114" s="279"/>
      <c r="DL114" s="279"/>
      <c r="DM114" s="279"/>
      <c r="DN114" s="279"/>
      <c r="DO114" s="279"/>
      <c r="DP114" s="279"/>
      <c r="DQ114" s="279"/>
      <c r="DR114" s="279"/>
      <c r="DS114" s="279"/>
      <c r="DT114" s="279"/>
      <c r="DU114" s="279"/>
      <c r="DV114" s="279"/>
      <c r="DW114" s="279"/>
      <c r="DX114" s="279"/>
      <c r="DY114" s="279"/>
      <c r="DZ114" s="279"/>
      <c r="EA114" s="279"/>
      <c r="EB114" s="279"/>
      <c r="EC114" s="279"/>
      <c r="ED114" s="279"/>
      <c r="EE114" s="279"/>
    </row>
    <row r="115" spans="1:135" s="4" customFormat="1" ht="12.75">
      <c r="A115" s="265">
        <v>1</v>
      </c>
      <c r="B115" s="265"/>
      <c r="C115" s="265"/>
      <c r="D115" s="265"/>
      <c r="E115" s="265"/>
      <c r="F115" s="265"/>
      <c r="G115" s="265">
        <v>2</v>
      </c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>
        <v>3</v>
      </c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>
        <v>4</v>
      </c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>
        <v>5</v>
      </c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  <c r="DK115" s="279"/>
      <c r="DL115" s="279"/>
      <c r="DM115" s="279"/>
      <c r="DN115" s="279"/>
      <c r="DO115" s="279"/>
      <c r="DP115" s="279"/>
      <c r="DQ115" s="279"/>
      <c r="DR115" s="279"/>
      <c r="DS115" s="279"/>
      <c r="DT115" s="279"/>
      <c r="DU115" s="279"/>
      <c r="DV115" s="279"/>
      <c r="DW115" s="279"/>
      <c r="DX115" s="279"/>
      <c r="DY115" s="279"/>
      <c r="DZ115" s="279"/>
      <c r="EA115" s="279"/>
      <c r="EB115" s="279"/>
      <c r="EC115" s="279"/>
      <c r="ED115" s="279"/>
      <c r="EE115" s="279"/>
    </row>
    <row r="116" spans="1:135" s="5" customFormat="1" ht="24" customHeight="1">
      <c r="A116" s="259" t="s">
        <v>28</v>
      </c>
      <c r="B116" s="259"/>
      <c r="C116" s="259"/>
      <c r="D116" s="259"/>
      <c r="E116" s="259"/>
      <c r="F116" s="259"/>
      <c r="G116" s="260" t="s">
        <v>303</v>
      </c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78">
        <v>12</v>
      </c>
      <c r="BD116" s="278"/>
      <c r="BE116" s="278"/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 s="278"/>
      <c r="BP116" s="278"/>
      <c r="BQ116" s="278"/>
      <c r="BR116" s="278"/>
      <c r="BS116" s="405">
        <f>CI116/BC116</f>
        <v>2708.3333333333335</v>
      </c>
      <c r="BT116" s="405"/>
      <c r="BU116" s="405"/>
      <c r="BV116" s="405"/>
      <c r="BW116" s="405"/>
      <c r="BX116" s="405"/>
      <c r="BY116" s="405"/>
      <c r="BZ116" s="405"/>
      <c r="CA116" s="405"/>
      <c r="CB116" s="405"/>
      <c r="CC116" s="405"/>
      <c r="CD116" s="405"/>
      <c r="CE116" s="405"/>
      <c r="CF116" s="405"/>
      <c r="CG116" s="405"/>
      <c r="CH116" s="405"/>
      <c r="CI116" s="261">
        <f>17500+3000+12000</f>
        <v>32500</v>
      </c>
      <c r="CJ116" s="261"/>
      <c r="CK116" s="261"/>
      <c r="CL116" s="261"/>
      <c r="CM116" s="261"/>
      <c r="CN116" s="261"/>
      <c r="CO116" s="261"/>
      <c r="CP116" s="261"/>
      <c r="CQ116" s="261"/>
      <c r="CR116" s="261"/>
      <c r="CS116" s="261"/>
      <c r="CT116" s="261"/>
      <c r="CU116" s="261"/>
      <c r="CV116" s="261"/>
      <c r="CW116" s="261"/>
      <c r="CX116" s="261"/>
      <c r="CY116" s="261"/>
      <c r="CZ116" s="261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  <c r="DK116" s="279"/>
      <c r="DL116" s="279"/>
      <c r="DM116" s="279"/>
      <c r="DN116" s="279"/>
      <c r="DO116" s="279"/>
      <c r="DP116" s="279"/>
      <c r="DQ116" s="279"/>
      <c r="DR116" s="279"/>
      <c r="DS116" s="279"/>
      <c r="DT116" s="279"/>
      <c r="DU116" s="279"/>
      <c r="DV116" s="279"/>
      <c r="DW116" s="279"/>
      <c r="DX116" s="279"/>
      <c r="DY116" s="279"/>
      <c r="DZ116" s="279"/>
      <c r="EA116" s="279"/>
      <c r="EB116" s="279"/>
      <c r="EC116" s="279"/>
      <c r="ED116" s="279"/>
      <c r="EE116" s="279"/>
    </row>
    <row r="117" spans="1:135" s="5" customFormat="1" ht="15" customHeight="1" hidden="1">
      <c r="A117" s="259"/>
      <c r="B117" s="259"/>
      <c r="C117" s="259"/>
      <c r="D117" s="259"/>
      <c r="E117" s="259"/>
      <c r="F117" s="259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78"/>
      <c r="BD117" s="278"/>
      <c r="BE117" s="278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 s="278"/>
      <c r="BP117" s="278"/>
      <c r="BQ117" s="278"/>
      <c r="BR117" s="278"/>
      <c r="BS117" s="278"/>
      <c r="BT117" s="278"/>
      <c r="BU117" s="278"/>
      <c r="BV117" s="278"/>
      <c r="BW117" s="278"/>
      <c r="BX117" s="278"/>
      <c r="BY117" s="278"/>
      <c r="BZ117" s="278"/>
      <c r="CA117" s="278"/>
      <c r="CB117" s="278"/>
      <c r="CC117" s="278"/>
      <c r="CD117" s="278"/>
      <c r="CE117" s="278"/>
      <c r="CF117" s="278"/>
      <c r="CG117" s="278"/>
      <c r="CH117" s="278"/>
      <c r="CI117" s="261"/>
      <c r="CJ117" s="261"/>
      <c r="CK117" s="261"/>
      <c r="CL117" s="261"/>
      <c r="CM117" s="261"/>
      <c r="CN117" s="261"/>
      <c r="CO117" s="261"/>
      <c r="CP117" s="261"/>
      <c r="CQ117" s="261"/>
      <c r="CR117" s="261"/>
      <c r="CS117" s="261"/>
      <c r="CT117" s="261"/>
      <c r="CU117" s="261"/>
      <c r="CV117" s="261"/>
      <c r="CW117" s="261"/>
      <c r="CX117" s="261"/>
      <c r="CY117" s="261"/>
      <c r="CZ117" s="261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  <c r="DK117" s="279"/>
      <c r="DL117" s="279"/>
      <c r="DM117" s="279"/>
      <c r="DN117" s="279"/>
      <c r="DO117" s="279"/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79"/>
      <c r="EA117" s="279"/>
      <c r="EB117" s="279"/>
      <c r="EC117" s="279"/>
      <c r="ED117" s="279"/>
      <c r="EE117" s="279"/>
    </row>
    <row r="118" spans="1:135" s="5" customFormat="1" ht="15" customHeight="1">
      <c r="A118" s="259"/>
      <c r="B118" s="259"/>
      <c r="C118" s="259"/>
      <c r="D118" s="259"/>
      <c r="E118" s="259"/>
      <c r="F118" s="259"/>
      <c r="G118" s="323" t="s">
        <v>8</v>
      </c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4"/>
      <c r="BC118" s="278"/>
      <c r="BD118" s="278"/>
      <c r="BE118" s="278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61">
        <f>CI116</f>
        <v>32500</v>
      </c>
      <c r="CJ118" s="261"/>
      <c r="CK118" s="261"/>
      <c r="CL118" s="261"/>
      <c r="CM118" s="261"/>
      <c r="CN118" s="261"/>
      <c r="CO118" s="261"/>
      <c r="CP118" s="261"/>
      <c r="CQ118" s="261"/>
      <c r="CR118" s="261"/>
      <c r="CS118" s="261"/>
      <c r="CT118" s="261"/>
      <c r="CU118" s="261"/>
      <c r="CV118" s="261"/>
      <c r="CW118" s="261"/>
      <c r="CX118" s="261"/>
      <c r="CY118" s="261"/>
      <c r="CZ118" s="261"/>
      <c r="DA118" s="279"/>
      <c r="DB118" s="279"/>
      <c r="DC118" s="279"/>
      <c r="DD118" s="279"/>
      <c r="DE118" s="279"/>
      <c r="DF118" s="279"/>
      <c r="DG118" s="279"/>
      <c r="DH118" s="279"/>
      <c r="DI118" s="279"/>
      <c r="DJ118" s="279"/>
      <c r="DK118" s="279"/>
      <c r="DL118" s="279"/>
      <c r="DM118" s="279"/>
      <c r="DN118" s="279"/>
      <c r="DO118" s="279"/>
      <c r="DP118" s="279"/>
      <c r="DQ118" s="279"/>
      <c r="DR118" s="279"/>
      <c r="DS118" s="279"/>
      <c r="DT118" s="279"/>
      <c r="DU118" s="279"/>
      <c r="DV118" s="279"/>
      <c r="DW118" s="279"/>
      <c r="DX118" s="279"/>
      <c r="DY118" s="279"/>
      <c r="DZ118" s="279"/>
      <c r="EA118" s="279"/>
      <c r="EB118" s="279"/>
      <c r="EC118" s="279"/>
      <c r="ED118" s="279"/>
      <c r="EE118" s="279"/>
    </row>
    <row r="119" spans="1:135" s="5" customFormat="1" ht="12.75" customHeight="1">
      <c r="A119" s="280"/>
      <c r="B119" s="280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80"/>
      <c r="BB119" s="280"/>
      <c r="BC119" s="280"/>
      <c r="BD119" s="280"/>
      <c r="BE119" s="280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0"/>
      <c r="CV119" s="280"/>
      <c r="CW119" s="280"/>
      <c r="CX119" s="280"/>
      <c r="CY119" s="280"/>
      <c r="CZ119" s="280"/>
      <c r="DA119" s="279"/>
      <c r="DB119" s="279"/>
      <c r="DC119" s="279"/>
      <c r="DD119" s="279"/>
      <c r="DE119" s="279"/>
      <c r="DF119" s="279"/>
      <c r="DG119" s="279"/>
      <c r="DH119" s="279"/>
      <c r="DI119" s="279"/>
      <c r="DJ119" s="279"/>
      <c r="DK119" s="279"/>
      <c r="DL119" s="279"/>
      <c r="DM119" s="279"/>
      <c r="DN119" s="279"/>
      <c r="DO119" s="279"/>
      <c r="DP119" s="279"/>
      <c r="DQ119" s="279"/>
      <c r="DR119" s="279"/>
      <c r="DS119" s="279"/>
      <c r="DT119" s="279"/>
      <c r="DU119" s="279"/>
      <c r="DV119" s="279"/>
      <c r="DW119" s="279"/>
      <c r="DX119" s="279"/>
      <c r="DY119" s="279"/>
      <c r="DZ119" s="279"/>
      <c r="EA119" s="279"/>
      <c r="EB119" s="279"/>
      <c r="EC119" s="279"/>
      <c r="ED119" s="279"/>
      <c r="EE119" s="279"/>
    </row>
    <row r="120" spans="1:135" s="6" customFormat="1" ht="13.5">
      <c r="A120" s="279" t="s">
        <v>203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79"/>
      <c r="CC120" s="279"/>
      <c r="CD120" s="279"/>
      <c r="CE120" s="279"/>
      <c r="CF120" s="279"/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79"/>
      <c r="CQ120" s="279"/>
      <c r="CR120" s="279"/>
      <c r="CS120" s="279"/>
      <c r="CT120" s="279"/>
      <c r="CU120" s="279"/>
      <c r="CV120" s="279"/>
      <c r="CW120" s="279"/>
      <c r="CX120" s="279"/>
      <c r="CY120" s="279"/>
      <c r="CZ120" s="279"/>
      <c r="DA120" s="279"/>
      <c r="DB120" s="279"/>
      <c r="DC120" s="279"/>
      <c r="DD120" s="279"/>
      <c r="DE120" s="279"/>
      <c r="DF120" s="279"/>
      <c r="DG120" s="279"/>
      <c r="DH120" s="279"/>
      <c r="DI120" s="279"/>
      <c r="DJ120" s="279"/>
      <c r="DK120" s="279"/>
      <c r="DL120" s="279"/>
      <c r="DM120" s="279"/>
      <c r="DN120" s="279"/>
      <c r="DO120" s="279"/>
      <c r="DP120" s="279"/>
      <c r="DQ120" s="279"/>
      <c r="DR120" s="279"/>
      <c r="DS120" s="279"/>
      <c r="DT120" s="279"/>
      <c r="DU120" s="279"/>
      <c r="DV120" s="279"/>
      <c r="DW120" s="279"/>
      <c r="DX120" s="279"/>
      <c r="DY120" s="279"/>
      <c r="DZ120" s="279"/>
      <c r="EA120" s="279"/>
      <c r="EB120" s="279"/>
      <c r="EC120" s="279"/>
      <c r="ED120" s="279"/>
      <c r="EE120" s="279"/>
    </row>
    <row r="121" spans="1:135" s="2" customFormat="1" ht="10.5" customHeight="1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274"/>
      <c r="BH121" s="274"/>
      <c r="BI121" s="274"/>
      <c r="BJ121" s="274"/>
      <c r="BK121" s="274"/>
      <c r="BL121" s="274"/>
      <c r="BM121" s="274"/>
      <c r="BN121" s="274"/>
      <c r="BO121" s="274"/>
      <c r="BP121" s="274"/>
      <c r="BQ121" s="274"/>
      <c r="BR121" s="274"/>
      <c r="BS121" s="274"/>
      <c r="BT121" s="274"/>
      <c r="BU121" s="274"/>
      <c r="BV121" s="274"/>
      <c r="BW121" s="274"/>
      <c r="BX121" s="274"/>
      <c r="BY121" s="274"/>
      <c r="BZ121" s="274"/>
      <c r="CA121" s="274"/>
      <c r="CB121" s="274"/>
      <c r="CC121" s="274"/>
      <c r="CD121" s="274"/>
      <c r="CE121" s="274"/>
      <c r="CF121" s="274"/>
      <c r="CG121" s="274"/>
      <c r="CH121" s="274"/>
      <c r="CI121" s="274"/>
      <c r="CJ121" s="274"/>
      <c r="CK121" s="274"/>
      <c r="CL121" s="274"/>
      <c r="CM121" s="274"/>
      <c r="CN121" s="274"/>
      <c r="CO121" s="274"/>
      <c r="CP121" s="274"/>
      <c r="CQ121" s="274"/>
      <c r="CR121" s="274"/>
      <c r="CS121" s="274"/>
      <c r="CT121" s="274"/>
      <c r="CU121" s="274"/>
      <c r="CV121" s="274"/>
      <c r="CW121" s="274"/>
      <c r="CX121" s="274"/>
      <c r="CY121" s="274"/>
      <c r="CZ121" s="274"/>
      <c r="DA121" s="279"/>
      <c r="DB121" s="279"/>
      <c r="DC121" s="279"/>
      <c r="DD121" s="279"/>
      <c r="DE121" s="279"/>
      <c r="DF121" s="279"/>
      <c r="DG121" s="279"/>
      <c r="DH121" s="279"/>
      <c r="DI121" s="279"/>
      <c r="DJ121" s="279"/>
      <c r="DK121" s="279"/>
      <c r="DL121" s="279"/>
      <c r="DM121" s="279"/>
      <c r="DN121" s="279"/>
      <c r="DO121" s="279"/>
      <c r="DP121" s="279"/>
      <c r="DQ121" s="279"/>
      <c r="DR121" s="279"/>
      <c r="DS121" s="279"/>
      <c r="DT121" s="279"/>
      <c r="DU121" s="279"/>
      <c r="DV121" s="279"/>
      <c r="DW121" s="279"/>
      <c r="DX121" s="279"/>
      <c r="DY121" s="279"/>
      <c r="DZ121" s="279"/>
      <c r="EA121" s="279"/>
      <c r="EB121" s="279"/>
      <c r="EC121" s="279"/>
      <c r="ED121" s="279"/>
      <c r="EE121" s="279"/>
    </row>
    <row r="122" spans="1:135" s="3" customFormat="1" ht="45" customHeight="1">
      <c r="A122" s="281" t="s">
        <v>0</v>
      </c>
      <c r="B122" s="282"/>
      <c r="C122" s="282"/>
      <c r="D122" s="282"/>
      <c r="E122" s="282"/>
      <c r="F122" s="283"/>
      <c r="G122" s="281" t="s">
        <v>48</v>
      </c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3"/>
      <c r="AO122" s="281" t="s">
        <v>62</v>
      </c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2"/>
      <c r="BB122" s="282"/>
      <c r="BC122" s="282"/>
      <c r="BD122" s="283"/>
      <c r="BE122" s="281" t="s">
        <v>63</v>
      </c>
      <c r="BF122" s="282"/>
      <c r="BG122" s="282"/>
      <c r="BH122" s="282"/>
      <c r="BI122" s="282"/>
      <c r="BJ122" s="282"/>
      <c r="BK122" s="282"/>
      <c r="BL122" s="282"/>
      <c r="BM122" s="282"/>
      <c r="BN122" s="282"/>
      <c r="BO122" s="282"/>
      <c r="BP122" s="282"/>
      <c r="BQ122" s="282"/>
      <c r="BR122" s="282"/>
      <c r="BS122" s="282"/>
      <c r="BT122" s="283"/>
      <c r="BU122" s="281" t="s">
        <v>64</v>
      </c>
      <c r="BV122" s="282"/>
      <c r="BW122" s="282"/>
      <c r="BX122" s="282"/>
      <c r="BY122" s="282"/>
      <c r="BZ122" s="282"/>
      <c r="CA122" s="282"/>
      <c r="CB122" s="282"/>
      <c r="CC122" s="282"/>
      <c r="CD122" s="282"/>
      <c r="CE122" s="282"/>
      <c r="CF122" s="282"/>
      <c r="CG122" s="282"/>
      <c r="CH122" s="282"/>
      <c r="CI122" s="282"/>
      <c r="CJ122" s="283"/>
      <c r="CK122" s="281" t="s">
        <v>65</v>
      </c>
      <c r="CL122" s="28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282"/>
      <c r="CZ122" s="283"/>
      <c r="DA122" s="279"/>
      <c r="DB122" s="279"/>
      <c r="DC122" s="279"/>
      <c r="DD122" s="279"/>
      <c r="DE122" s="279"/>
      <c r="DF122" s="279"/>
      <c r="DG122" s="279"/>
      <c r="DH122" s="279"/>
      <c r="DI122" s="279"/>
      <c r="DJ122" s="279"/>
      <c r="DK122" s="279"/>
      <c r="DL122" s="279"/>
      <c r="DM122" s="279"/>
      <c r="DN122" s="279"/>
      <c r="DO122" s="279"/>
      <c r="DP122" s="279"/>
      <c r="DQ122" s="279"/>
      <c r="DR122" s="279"/>
      <c r="DS122" s="279"/>
      <c r="DT122" s="279"/>
      <c r="DU122" s="279"/>
      <c r="DV122" s="279"/>
      <c r="DW122" s="279"/>
      <c r="DX122" s="279"/>
      <c r="DY122" s="279"/>
      <c r="DZ122" s="279"/>
      <c r="EA122" s="279"/>
      <c r="EB122" s="279"/>
      <c r="EC122" s="279"/>
      <c r="ED122" s="279"/>
      <c r="EE122" s="279"/>
    </row>
    <row r="123" spans="1:135" s="4" customFormat="1" ht="12.75">
      <c r="A123" s="265">
        <v>1</v>
      </c>
      <c r="B123" s="265"/>
      <c r="C123" s="265"/>
      <c r="D123" s="265"/>
      <c r="E123" s="265"/>
      <c r="F123" s="265"/>
      <c r="G123" s="265">
        <v>2</v>
      </c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>
        <v>4</v>
      </c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>
        <v>5</v>
      </c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>
        <v>6</v>
      </c>
      <c r="BV123" s="265"/>
      <c r="BW123" s="265"/>
      <c r="BX123" s="265"/>
      <c r="BY123" s="265"/>
      <c r="BZ123" s="265"/>
      <c r="CA123" s="265"/>
      <c r="CB123" s="265"/>
      <c r="CC123" s="265"/>
      <c r="CD123" s="265"/>
      <c r="CE123" s="265"/>
      <c r="CF123" s="265"/>
      <c r="CG123" s="265"/>
      <c r="CH123" s="265"/>
      <c r="CI123" s="265"/>
      <c r="CJ123" s="265"/>
      <c r="CK123" s="265">
        <v>7</v>
      </c>
      <c r="CL123" s="265"/>
      <c r="CM123" s="265"/>
      <c r="CN123" s="265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5"/>
      <c r="CY123" s="265"/>
      <c r="CZ123" s="265"/>
      <c r="DA123" s="279"/>
      <c r="DB123" s="279"/>
      <c r="DC123" s="279"/>
      <c r="DD123" s="279"/>
      <c r="DE123" s="279"/>
      <c r="DF123" s="279"/>
      <c r="DG123" s="279"/>
      <c r="DH123" s="279"/>
      <c r="DI123" s="279"/>
      <c r="DJ123" s="279"/>
      <c r="DK123" s="279"/>
      <c r="DL123" s="279"/>
      <c r="DM123" s="279"/>
      <c r="DN123" s="279"/>
      <c r="DO123" s="279"/>
      <c r="DP123" s="279"/>
      <c r="DQ123" s="279"/>
      <c r="DR123" s="279"/>
      <c r="DS123" s="279"/>
      <c r="DT123" s="279"/>
      <c r="DU123" s="279"/>
      <c r="DV123" s="279"/>
      <c r="DW123" s="279"/>
      <c r="DX123" s="279"/>
      <c r="DY123" s="279"/>
      <c r="DZ123" s="279"/>
      <c r="EA123" s="279"/>
      <c r="EB123" s="279"/>
      <c r="EC123" s="279"/>
      <c r="ED123" s="279"/>
      <c r="EE123" s="279"/>
    </row>
    <row r="124" spans="1:135" s="5" customFormat="1" ht="15" customHeight="1">
      <c r="A124" s="259" t="s">
        <v>24</v>
      </c>
      <c r="B124" s="259"/>
      <c r="C124" s="259"/>
      <c r="D124" s="259"/>
      <c r="E124" s="259"/>
      <c r="F124" s="259"/>
      <c r="G124" s="260" t="s">
        <v>236</v>
      </c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329">
        <f>CK124/BE124</f>
        <v>77.34535163983817</v>
      </c>
      <c r="AP124" s="329"/>
      <c r="AQ124" s="329"/>
      <c r="AR124" s="329"/>
      <c r="AS124" s="329"/>
      <c r="AT124" s="329"/>
      <c r="AU124" s="329"/>
      <c r="AV124" s="329"/>
      <c r="AW124" s="329"/>
      <c r="AX124" s="329"/>
      <c r="AY124" s="329"/>
      <c r="AZ124" s="329"/>
      <c r="BA124" s="329"/>
      <c r="BB124" s="329"/>
      <c r="BC124" s="329"/>
      <c r="BD124" s="329"/>
      <c r="BE124" s="278">
        <v>11617</v>
      </c>
      <c r="BF124" s="278"/>
      <c r="BG124" s="278"/>
      <c r="BH124" s="278"/>
      <c r="BI124" s="278"/>
      <c r="BJ124" s="278"/>
      <c r="BK124" s="278"/>
      <c r="BL124" s="278"/>
      <c r="BM124" s="278"/>
      <c r="BN124" s="278"/>
      <c r="BO124" s="278"/>
      <c r="BP124" s="278"/>
      <c r="BQ124" s="278"/>
      <c r="BR124" s="278"/>
      <c r="BS124" s="278"/>
      <c r="BT124" s="278"/>
      <c r="BU124" s="278"/>
      <c r="BV124" s="278"/>
      <c r="BW124" s="278"/>
      <c r="BX124" s="278"/>
      <c r="BY124" s="278"/>
      <c r="BZ124" s="278"/>
      <c r="CA124" s="278"/>
      <c r="CB124" s="278"/>
      <c r="CC124" s="278"/>
      <c r="CD124" s="278"/>
      <c r="CE124" s="278"/>
      <c r="CF124" s="278"/>
      <c r="CG124" s="278"/>
      <c r="CH124" s="278"/>
      <c r="CI124" s="278"/>
      <c r="CJ124" s="278"/>
      <c r="CK124" s="261">
        <v>898520.95</v>
      </c>
      <c r="CL124" s="261"/>
      <c r="CM124" s="261"/>
      <c r="CN124" s="261"/>
      <c r="CO124" s="261"/>
      <c r="CP124" s="261"/>
      <c r="CQ124" s="261"/>
      <c r="CR124" s="261"/>
      <c r="CS124" s="261"/>
      <c r="CT124" s="261"/>
      <c r="CU124" s="261"/>
      <c r="CV124" s="261"/>
      <c r="CW124" s="261"/>
      <c r="CX124" s="261"/>
      <c r="CY124" s="261"/>
      <c r="CZ124" s="261"/>
      <c r="DA124" s="279"/>
      <c r="DB124" s="279"/>
      <c r="DC124" s="279"/>
      <c r="DD124" s="279"/>
      <c r="DE124" s="279"/>
      <c r="DF124" s="279"/>
      <c r="DG124" s="279"/>
      <c r="DH124" s="279"/>
      <c r="DI124" s="279"/>
      <c r="DJ124" s="279"/>
      <c r="DK124" s="279"/>
      <c r="DL124" s="279"/>
      <c r="DM124" s="279"/>
      <c r="DN124" s="279"/>
      <c r="DO124" s="279"/>
      <c r="DP124" s="279"/>
      <c r="DQ124" s="279"/>
      <c r="DR124" s="279"/>
      <c r="DS124" s="279"/>
      <c r="DT124" s="279"/>
      <c r="DU124" s="279"/>
      <c r="DV124" s="279"/>
      <c r="DW124" s="279"/>
      <c r="DX124" s="279"/>
      <c r="DY124" s="279"/>
      <c r="DZ124" s="279"/>
      <c r="EA124" s="279"/>
      <c r="EB124" s="279"/>
      <c r="EC124" s="279"/>
      <c r="ED124" s="279"/>
      <c r="EE124" s="279"/>
    </row>
    <row r="125" spans="1:135" s="5" customFormat="1" ht="15" customHeight="1">
      <c r="A125" s="259" t="s">
        <v>28</v>
      </c>
      <c r="B125" s="259"/>
      <c r="C125" s="259"/>
      <c r="D125" s="259"/>
      <c r="E125" s="259"/>
      <c r="F125" s="259"/>
      <c r="G125" s="260" t="s">
        <v>237</v>
      </c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329">
        <f>CK125/BE125</f>
        <v>219.33302270416806</v>
      </c>
      <c r="AP125" s="329"/>
      <c r="AQ125" s="329"/>
      <c r="AR125" s="329"/>
      <c r="AS125" s="329"/>
      <c r="AT125" s="329"/>
      <c r="AU125" s="329"/>
      <c r="AV125" s="329"/>
      <c r="AW125" s="329"/>
      <c r="AX125" s="329"/>
      <c r="AY125" s="329"/>
      <c r="AZ125" s="329"/>
      <c r="BA125" s="329"/>
      <c r="BB125" s="329"/>
      <c r="BC125" s="329"/>
      <c r="BD125" s="329"/>
      <c r="BE125" s="278">
        <v>118.04</v>
      </c>
      <c r="BF125" s="278"/>
      <c r="BG125" s="278"/>
      <c r="BH125" s="278"/>
      <c r="BI125" s="278"/>
      <c r="BJ125" s="278"/>
      <c r="BK125" s="278"/>
      <c r="BL125" s="278"/>
      <c r="BM125" s="278"/>
      <c r="BN125" s="278"/>
      <c r="BO125" s="278"/>
      <c r="BP125" s="278"/>
      <c r="BQ125" s="278"/>
      <c r="BR125" s="278"/>
      <c r="BS125" s="278"/>
      <c r="BT125" s="278"/>
      <c r="BU125" s="278"/>
      <c r="BV125" s="278"/>
      <c r="BW125" s="278"/>
      <c r="BX125" s="278"/>
      <c r="BY125" s="278"/>
      <c r="BZ125" s="278"/>
      <c r="CA125" s="278"/>
      <c r="CB125" s="278"/>
      <c r="CC125" s="278"/>
      <c r="CD125" s="278"/>
      <c r="CE125" s="278"/>
      <c r="CF125" s="278"/>
      <c r="CG125" s="278"/>
      <c r="CH125" s="278"/>
      <c r="CI125" s="278"/>
      <c r="CJ125" s="278"/>
      <c r="CK125" s="261">
        <v>25890.07</v>
      </c>
      <c r="CL125" s="261"/>
      <c r="CM125" s="261"/>
      <c r="CN125" s="261"/>
      <c r="CO125" s="261"/>
      <c r="CP125" s="261"/>
      <c r="CQ125" s="261"/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79"/>
      <c r="DB125" s="279"/>
      <c r="DC125" s="279"/>
      <c r="DD125" s="279"/>
      <c r="DE125" s="279"/>
      <c r="DF125" s="279"/>
      <c r="DG125" s="279"/>
      <c r="DH125" s="279"/>
      <c r="DI125" s="279"/>
      <c r="DJ125" s="279"/>
      <c r="DK125" s="279"/>
      <c r="DL125" s="279"/>
      <c r="DM125" s="279"/>
      <c r="DN125" s="279"/>
      <c r="DO125" s="279"/>
      <c r="DP125" s="279"/>
      <c r="DQ125" s="279"/>
      <c r="DR125" s="279"/>
      <c r="DS125" s="279"/>
      <c r="DT125" s="279"/>
      <c r="DU125" s="279"/>
      <c r="DV125" s="279"/>
      <c r="DW125" s="279"/>
      <c r="DX125" s="279"/>
      <c r="DY125" s="279"/>
      <c r="DZ125" s="279"/>
      <c r="EA125" s="279"/>
      <c r="EB125" s="279"/>
      <c r="EC125" s="279"/>
      <c r="ED125" s="279"/>
      <c r="EE125" s="279"/>
    </row>
    <row r="126" spans="1:135" s="5" customFormat="1" ht="15" customHeight="1">
      <c r="A126" s="259" t="s">
        <v>34</v>
      </c>
      <c r="B126" s="259"/>
      <c r="C126" s="259"/>
      <c r="D126" s="259"/>
      <c r="E126" s="259"/>
      <c r="F126" s="259"/>
      <c r="G126" s="260" t="s">
        <v>238</v>
      </c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1">
        <f>CK126/BE126</f>
        <v>18885.563405797104</v>
      </c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78">
        <v>11.04</v>
      </c>
      <c r="BF126" s="278"/>
      <c r="BG126" s="278"/>
      <c r="BH126" s="278"/>
      <c r="BI126" s="278"/>
      <c r="BJ126" s="278"/>
      <c r="BK126" s="278"/>
      <c r="BL126" s="278"/>
      <c r="BM126" s="278"/>
      <c r="BN126" s="278"/>
      <c r="BO126" s="278"/>
      <c r="BP126" s="278"/>
      <c r="BQ126" s="278"/>
      <c r="BR126" s="278"/>
      <c r="BS126" s="278"/>
      <c r="BT126" s="278"/>
      <c r="BU126" s="278"/>
      <c r="BV126" s="278"/>
      <c r="BW126" s="278"/>
      <c r="BX126" s="278"/>
      <c r="BY126" s="278"/>
      <c r="BZ126" s="278"/>
      <c r="CA126" s="278"/>
      <c r="CB126" s="278"/>
      <c r="CC126" s="278"/>
      <c r="CD126" s="278"/>
      <c r="CE126" s="278"/>
      <c r="CF126" s="278"/>
      <c r="CG126" s="278"/>
      <c r="CH126" s="278"/>
      <c r="CI126" s="278"/>
      <c r="CJ126" s="278"/>
      <c r="CK126" s="261">
        <v>208496.62</v>
      </c>
      <c r="CL126" s="261"/>
      <c r="CM126" s="261"/>
      <c r="CN126" s="261"/>
      <c r="CO126" s="261"/>
      <c r="CP126" s="261"/>
      <c r="CQ126" s="261"/>
      <c r="CR126" s="261"/>
      <c r="CS126" s="261"/>
      <c r="CT126" s="261"/>
      <c r="CU126" s="261"/>
      <c r="CV126" s="261"/>
      <c r="CW126" s="261"/>
      <c r="CX126" s="261"/>
      <c r="CY126" s="261"/>
      <c r="CZ126" s="261"/>
      <c r="DA126" s="279"/>
      <c r="DB126" s="279"/>
      <c r="DC126" s="279"/>
      <c r="DD126" s="279"/>
      <c r="DE126" s="279"/>
      <c r="DF126" s="279"/>
      <c r="DG126" s="279"/>
      <c r="DH126" s="279"/>
      <c r="DI126" s="279"/>
      <c r="DJ126" s="279"/>
      <c r="DK126" s="279"/>
      <c r="DL126" s="279"/>
      <c r="DM126" s="279"/>
      <c r="DN126" s="279"/>
      <c r="DO126" s="279"/>
      <c r="DP126" s="279"/>
      <c r="DQ126" s="279"/>
      <c r="DR126" s="279"/>
      <c r="DS126" s="279"/>
      <c r="DT126" s="279"/>
      <c r="DU126" s="279"/>
      <c r="DV126" s="279"/>
      <c r="DW126" s="279"/>
      <c r="DX126" s="279"/>
      <c r="DY126" s="279"/>
      <c r="DZ126" s="279"/>
      <c r="EA126" s="279"/>
      <c r="EB126" s="279"/>
      <c r="EC126" s="279"/>
      <c r="ED126" s="279"/>
      <c r="EE126" s="279"/>
    </row>
    <row r="127" spans="1:135" s="5" customFormat="1" ht="15" customHeight="1" hidden="1">
      <c r="A127" s="259"/>
      <c r="B127" s="259"/>
      <c r="C127" s="259"/>
      <c r="D127" s="259"/>
      <c r="E127" s="259"/>
      <c r="F127" s="259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29"/>
      <c r="BD127" s="329"/>
      <c r="BE127" s="278"/>
      <c r="BF127" s="278"/>
      <c r="BG127" s="278"/>
      <c r="BH127" s="278"/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61"/>
      <c r="CL127" s="261"/>
      <c r="CM127" s="261"/>
      <c r="CN127" s="261"/>
      <c r="CO127" s="261"/>
      <c r="CP127" s="261"/>
      <c r="CQ127" s="261"/>
      <c r="CR127" s="261"/>
      <c r="CS127" s="261"/>
      <c r="CT127" s="261"/>
      <c r="CU127" s="261"/>
      <c r="CV127" s="261"/>
      <c r="CW127" s="261"/>
      <c r="CX127" s="261"/>
      <c r="CY127" s="261"/>
      <c r="CZ127" s="261"/>
      <c r="DA127" s="279"/>
      <c r="DB127" s="279"/>
      <c r="DC127" s="279"/>
      <c r="DD127" s="279"/>
      <c r="DE127" s="279"/>
      <c r="DF127" s="279"/>
      <c r="DG127" s="279"/>
      <c r="DH127" s="279"/>
      <c r="DI127" s="279"/>
      <c r="DJ127" s="279"/>
      <c r="DK127" s="279"/>
      <c r="DL127" s="279"/>
      <c r="DM127" s="279"/>
      <c r="DN127" s="279"/>
      <c r="DO127" s="279"/>
      <c r="DP127" s="279"/>
      <c r="DQ127" s="279"/>
      <c r="DR127" s="279"/>
      <c r="DS127" s="279"/>
      <c r="DT127" s="279"/>
      <c r="DU127" s="279"/>
      <c r="DV127" s="279"/>
      <c r="DW127" s="279"/>
      <c r="DX127" s="279"/>
      <c r="DY127" s="279"/>
      <c r="DZ127" s="279"/>
      <c r="EA127" s="279"/>
      <c r="EB127" s="279"/>
      <c r="EC127" s="279"/>
      <c r="ED127" s="279"/>
      <c r="EE127" s="279"/>
    </row>
    <row r="128" spans="1:135" s="5" customFormat="1" ht="15" customHeight="1" hidden="1">
      <c r="A128" s="259"/>
      <c r="B128" s="259"/>
      <c r="C128" s="259"/>
      <c r="D128" s="259"/>
      <c r="E128" s="259"/>
      <c r="F128" s="259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278"/>
      <c r="BA128" s="278"/>
      <c r="BB128" s="278"/>
      <c r="BC128" s="278"/>
      <c r="BD128" s="278"/>
      <c r="BE128" s="278"/>
      <c r="BF128" s="278"/>
      <c r="BG128" s="278"/>
      <c r="BH128" s="278"/>
      <c r="BI128" s="278"/>
      <c r="BJ128" s="278"/>
      <c r="BK128" s="278"/>
      <c r="BL128" s="278"/>
      <c r="BM128" s="278"/>
      <c r="BN128" s="278"/>
      <c r="BO128" s="278"/>
      <c r="BP128" s="278"/>
      <c r="BQ128" s="278"/>
      <c r="BR128" s="278"/>
      <c r="BS128" s="278"/>
      <c r="BT128" s="278"/>
      <c r="BU128" s="278"/>
      <c r="BV128" s="278"/>
      <c r="BW128" s="278"/>
      <c r="BX128" s="278"/>
      <c r="BY128" s="278"/>
      <c r="BZ128" s="278"/>
      <c r="CA128" s="278"/>
      <c r="CB128" s="278"/>
      <c r="CC128" s="278"/>
      <c r="CD128" s="278"/>
      <c r="CE128" s="278"/>
      <c r="CF128" s="278"/>
      <c r="CG128" s="278"/>
      <c r="CH128" s="278"/>
      <c r="CI128" s="278"/>
      <c r="CJ128" s="278"/>
      <c r="CK128" s="261"/>
      <c r="CL128" s="261"/>
      <c r="CM128" s="261"/>
      <c r="CN128" s="261"/>
      <c r="CO128" s="261"/>
      <c r="CP128" s="261"/>
      <c r="CQ128" s="261"/>
      <c r="CR128" s="261"/>
      <c r="CS128" s="261"/>
      <c r="CT128" s="261"/>
      <c r="CU128" s="261"/>
      <c r="CV128" s="261"/>
      <c r="CW128" s="261"/>
      <c r="CX128" s="261"/>
      <c r="CY128" s="261"/>
      <c r="CZ128" s="261"/>
      <c r="DA128" s="279"/>
      <c r="DB128" s="279"/>
      <c r="DC128" s="279"/>
      <c r="DD128" s="279"/>
      <c r="DE128" s="279"/>
      <c r="DF128" s="279"/>
      <c r="DG128" s="279"/>
      <c r="DH128" s="279"/>
      <c r="DI128" s="279"/>
      <c r="DJ128" s="279"/>
      <c r="DK128" s="279"/>
      <c r="DL128" s="279"/>
      <c r="DM128" s="279"/>
      <c r="DN128" s="279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79"/>
      <c r="EA128" s="279"/>
      <c r="EB128" s="279"/>
      <c r="EC128" s="279"/>
      <c r="ED128" s="279"/>
      <c r="EE128" s="279"/>
    </row>
    <row r="129" spans="1:135" s="5" customFormat="1" ht="15" customHeight="1" hidden="1">
      <c r="A129" s="259"/>
      <c r="B129" s="259"/>
      <c r="C129" s="259"/>
      <c r="D129" s="259"/>
      <c r="E129" s="259"/>
      <c r="F129" s="259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8"/>
      <c r="AZ129" s="278"/>
      <c r="BA129" s="278"/>
      <c r="BB129" s="278"/>
      <c r="BC129" s="278"/>
      <c r="BD129" s="278"/>
      <c r="BE129" s="278"/>
      <c r="BF129" s="278"/>
      <c r="BG129" s="278"/>
      <c r="BH129" s="278"/>
      <c r="BI129" s="278"/>
      <c r="BJ129" s="278"/>
      <c r="BK129" s="278"/>
      <c r="BL129" s="278"/>
      <c r="BM129" s="278"/>
      <c r="BN129" s="278"/>
      <c r="BO129" s="278"/>
      <c r="BP129" s="278"/>
      <c r="BQ129" s="278"/>
      <c r="BR129" s="278"/>
      <c r="BS129" s="278"/>
      <c r="BT129" s="278"/>
      <c r="BU129" s="278"/>
      <c r="BV129" s="278"/>
      <c r="BW129" s="278"/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61"/>
      <c r="CL129" s="261"/>
      <c r="CM129" s="261"/>
      <c r="CN129" s="261"/>
      <c r="CO129" s="261"/>
      <c r="CP129" s="261"/>
      <c r="CQ129" s="261"/>
      <c r="CR129" s="261"/>
      <c r="CS129" s="261"/>
      <c r="CT129" s="261"/>
      <c r="CU129" s="261"/>
      <c r="CV129" s="261"/>
      <c r="CW129" s="261"/>
      <c r="CX129" s="261"/>
      <c r="CY129" s="261"/>
      <c r="CZ129" s="261"/>
      <c r="DA129" s="279"/>
      <c r="DB129" s="279"/>
      <c r="DC129" s="279"/>
      <c r="DD129" s="279"/>
      <c r="DE129" s="279"/>
      <c r="DF129" s="279"/>
      <c r="DG129" s="279"/>
      <c r="DH129" s="279"/>
      <c r="DI129" s="279"/>
      <c r="DJ129" s="279"/>
      <c r="DK129" s="279"/>
      <c r="DL129" s="279"/>
      <c r="DM129" s="279"/>
      <c r="DN129" s="279"/>
      <c r="DO129" s="279"/>
      <c r="DP129" s="279"/>
      <c r="DQ129" s="279"/>
      <c r="DR129" s="279"/>
      <c r="DS129" s="279"/>
      <c r="DT129" s="279"/>
      <c r="DU129" s="279"/>
      <c r="DV129" s="279"/>
      <c r="DW129" s="279"/>
      <c r="DX129" s="279"/>
      <c r="DY129" s="279"/>
      <c r="DZ129" s="279"/>
      <c r="EA129" s="279"/>
      <c r="EB129" s="279"/>
      <c r="EC129" s="279"/>
      <c r="ED129" s="279"/>
      <c r="EE129" s="279"/>
    </row>
    <row r="130" spans="1:135" s="5" customFormat="1" ht="15" customHeight="1" hidden="1">
      <c r="A130" s="259"/>
      <c r="B130" s="259"/>
      <c r="C130" s="259"/>
      <c r="D130" s="259"/>
      <c r="E130" s="259"/>
      <c r="F130" s="259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78"/>
      <c r="AP130" s="278"/>
      <c r="AQ130" s="278"/>
      <c r="AR130" s="278"/>
      <c r="AS130" s="278"/>
      <c r="AT130" s="278"/>
      <c r="AU130" s="278"/>
      <c r="AV130" s="278"/>
      <c r="AW130" s="278"/>
      <c r="AX130" s="278"/>
      <c r="AY130" s="278"/>
      <c r="AZ130" s="278"/>
      <c r="BA130" s="278"/>
      <c r="BB130" s="278"/>
      <c r="BC130" s="278"/>
      <c r="BD130" s="278"/>
      <c r="BE130" s="278"/>
      <c r="BF130" s="278"/>
      <c r="BG130" s="278"/>
      <c r="BH130" s="278"/>
      <c r="BI130" s="278"/>
      <c r="BJ130" s="278"/>
      <c r="BK130" s="278"/>
      <c r="BL130" s="278"/>
      <c r="BM130" s="278"/>
      <c r="BN130" s="278"/>
      <c r="BO130" s="278"/>
      <c r="BP130" s="278"/>
      <c r="BQ130" s="278"/>
      <c r="BR130" s="278"/>
      <c r="BS130" s="278"/>
      <c r="BT130" s="278"/>
      <c r="BU130" s="278"/>
      <c r="BV130" s="278"/>
      <c r="BW130" s="278"/>
      <c r="BX130" s="278"/>
      <c r="BY130" s="278"/>
      <c r="BZ130" s="278"/>
      <c r="CA130" s="278"/>
      <c r="CB130" s="278"/>
      <c r="CC130" s="278"/>
      <c r="CD130" s="278"/>
      <c r="CE130" s="278"/>
      <c r="CF130" s="278"/>
      <c r="CG130" s="278"/>
      <c r="CH130" s="278"/>
      <c r="CI130" s="278"/>
      <c r="CJ130" s="278"/>
      <c r="CK130" s="261"/>
      <c r="CL130" s="261"/>
      <c r="CM130" s="261"/>
      <c r="CN130" s="261"/>
      <c r="CO130" s="261"/>
      <c r="CP130" s="261"/>
      <c r="CQ130" s="261"/>
      <c r="CR130" s="261"/>
      <c r="CS130" s="261"/>
      <c r="CT130" s="261"/>
      <c r="CU130" s="261"/>
      <c r="CV130" s="261"/>
      <c r="CW130" s="261"/>
      <c r="CX130" s="261"/>
      <c r="CY130" s="261"/>
      <c r="CZ130" s="261"/>
      <c r="DA130" s="279"/>
      <c r="DB130" s="279"/>
      <c r="DC130" s="279"/>
      <c r="DD130" s="279"/>
      <c r="DE130" s="279"/>
      <c r="DF130" s="279"/>
      <c r="DG130" s="279"/>
      <c r="DH130" s="279"/>
      <c r="DI130" s="279"/>
      <c r="DJ130" s="279"/>
      <c r="DK130" s="279"/>
      <c r="DL130" s="279"/>
      <c r="DM130" s="279"/>
      <c r="DN130" s="279"/>
      <c r="DO130" s="279"/>
      <c r="DP130" s="279"/>
      <c r="DQ130" s="279"/>
      <c r="DR130" s="279"/>
      <c r="DS130" s="279"/>
      <c r="DT130" s="279"/>
      <c r="DU130" s="279"/>
      <c r="DV130" s="279"/>
      <c r="DW130" s="279"/>
      <c r="DX130" s="279"/>
      <c r="DY130" s="279"/>
      <c r="DZ130" s="279"/>
      <c r="EA130" s="279"/>
      <c r="EB130" s="279"/>
      <c r="EC130" s="279"/>
      <c r="ED130" s="279"/>
      <c r="EE130" s="279"/>
    </row>
    <row r="131" spans="1:135" s="5" customFormat="1" ht="15" customHeight="1" hidden="1">
      <c r="A131" s="259"/>
      <c r="B131" s="259"/>
      <c r="C131" s="259"/>
      <c r="D131" s="259"/>
      <c r="E131" s="259"/>
      <c r="F131" s="259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8"/>
      <c r="AZ131" s="278"/>
      <c r="BA131" s="278"/>
      <c r="BB131" s="278"/>
      <c r="BC131" s="278"/>
      <c r="BD131" s="278"/>
      <c r="BE131" s="278"/>
      <c r="BF131" s="278"/>
      <c r="BG131" s="278"/>
      <c r="BH131" s="278"/>
      <c r="BI131" s="278"/>
      <c r="BJ131" s="278"/>
      <c r="BK131" s="278"/>
      <c r="BL131" s="278"/>
      <c r="BM131" s="278"/>
      <c r="BN131" s="278"/>
      <c r="BO131" s="278"/>
      <c r="BP131" s="278"/>
      <c r="BQ131" s="278"/>
      <c r="BR131" s="278"/>
      <c r="BS131" s="278"/>
      <c r="BT131" s="278"/>
      <c r="BU131" s="278"/>
      <c r="BV131" s="278"/>
      <c r="BW131" s="278"/>
      <c r="BX131" s="278"/>
      <c r="BY131" s="278"/>
      <c r="BZ131" s="278"/>
      <c r="CA131" s="278"/>
      <c r="CB131" s="278"/>
      <c r="CC131" s="278"/>
      <c r="CD131" s="278"/>
      <c r="CE131" s="278"/>
      <c r="CF131" s="278"/>
      <c r="CG131" s="278"/>
      <c r="CH131" s="278"/>
      <c r="CI131" s="278"/>
      <c r="CJ131" s="278"/>
      <c r="CK131" s="261"/>
      <c r="CL131" s="261"/>
      <c r="CM131" s="261"/>
      <c r="CN131" s="261"/>
      <c r="CO131" s="261"/>
      <c r="CP131" s="261"/>
      <c r="CQ131" s="261"/>
      <c r="CR131" s="261"/>
      <c r="CS131" s="261"/>
      <c r="CT131" s="261"/>
      <c r="CU131" s="261"/>
      <c r="CV131" s="261"/>
      <c r="CW131" s="261"/>
      <c r="CX131" s="261"/>
      <c r="CY131" s="261"/>
      <c r="CZ131" s="261"/>
      <c r="DA131" s="279"/>
      <c r="DB131" s="279"/>
      <c r="DC131" s="279"/>
      <c r="DD131" s="279"/>
      <c r="DE131" s="279"/>
      <c r="DF131" s="279"/>
      <c r="DG131" s="279"/>
      <c r="DH131" s="279"/>
      <c r="DI131" s="279"/>
      <c r="DJ131" s="279"/>
      <c r="DK131" s="279"/>
      <c r="DL131" s="279"/>
      <c r="DM131" s="279"/>
      <c r="DN131" s="279"/>
      <c r="DO131" s="279"/>
      <c r="DP131" s="279"/>
      <c r="DQ131" s="279"/>
      <c r="DR131" s="279"/>
      <c r="DS131" s="279"/>
      <c r="DT131" s="279"/>
      <c r="DU131" s="279"/>
      <c r="DV131" s="279"/>
      <c r="DW131" s="279"/>
      <c r="DX131" s="279"/>
      <c r="DY131" s="279"/>
      <c r="DZ131" s="279"/>
      <c r="EA131" s="279"/>
      <c r="EB131" s="279"/>
      <c r="EC131" s="279"/>
      <c r="ED131" s="279"/>
      <c r="EE131" s="279"/>
    </row>
    <row r="132" spans="1:135" s="5" customFormat="1" ht="15" customHeight="1">
      <c r="A132" s="259"/>
      <c r="B132" s="259"/>
      <c r="C132" s="259"/>
      <c r="D132" s="259"/>
      <c r="E132" s="259"/>
      <c r="F132" s="259"/>
      <c r="G132" s="322" t="s">
        <v>8</v>
      </c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4"/>
      <c r="AO132" s="278" t="s">
        <v>9</v>
      </c>
      <c r="AP132" s="278"/>
      <c r="AQ132" s="278"/>
      <c r="AR132" s="278"/>
      <c r="AS132" s="278"/>
      <c r="AT132" s="278"/>
      <c r="AU132" s="278"/>
      <c r="AV132" s="278"/>
      <c r="AW132" s="278"/>
      <c r="AX132" s="278"/>
      <c r="AY132" s="278"/>
      <c r="AZ132" s="278"/>
      <c r="BA132" s="278"/>
      <c r="BB132" s="278"/>
      <c r="BC132" s="278"/>
      <c r="BD132" s="278"/>
      <c r="BE132" s="278" t="s">
        <v>9</v>
      </c>
      <c r="BF132" s="278"/>
      <c r="BG132" s="278"/>
      <c r="BH132" s="278"/>
      <c r="BI132" s="278"/>
      <c r="BJ132" s="278"/>
      <c r="BK132" s="278"/>
      <c r="BL132" s="278"/>
      <c r="BM132" s="278"/>
      <c r="BN132" s="278"/>
      <c r="BO132" s="278"/>
      <c r="BP132" s="278"/>
      <c r="BQ132" s="278"/>
      <c r="BR132" s="278"/>
      <c r="BS132" s="278"/>
      <c r="BT132" s="278"/>
      <c r="BU132" s="278" t="s">
        <v>9</v>
      </c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61">
        <f>CK124+CK125+CK126</f>
        <v>1132907.64</v>
      </c>
      <c r="CL132" s="261"/>
      <c r="CM132" s="261"/>
      <c r="CN132" s="261"/>
      <c r="CO132" s="261"/>
      <c r="CP132" s="261"/>
      <c r="CQ132" s="261"/>
      <c r="CR132" s="261"/>
      <c r="CS132" s="261"/>
      <c r="CT132" s="261"/>
      <c r="CU132" s="261"/>
      <c r="CV132" s="261"/>
      <c r="CW132" s="261"/>
      <c r="CX132" s="261"/>
      <c r="CY132" s="261"/>
      <c r="CZ132" s="261"/>
      <c r="DA132" s="279"/>
      <c r="DB132" s="279"/>
      <c r="DC132" s="279"/>
      <c r="DD132" s="279"/>
      <c r="DE132" s="279"/>
      <c r="DF132" s="279"/>
      <c r="DG132" s="279"/>
      <c r="DH132" s="279"/>
      <c r="DI132" s="279"/>
      <c r="DJ132" s="279"/>
      <c r="DK132" s="279"/>
      <c r="DL132" s="279"/>
      <c r="DM132" s="279"/>
      <c r="DN132" s="279"/>
      <c r="DO132" s="279"/>
      <c r="DP132" s="279"/>
      <c r="DQ132" s="279"/>
      <c r="DR132" s="279"/>
      <c r="DS132" s="279"/>
      <c r="DT132" s="279"/>
      <c r="DU132" s="279"/>
      <c r="DV132" s="279"/>
      <c r="DW132" s="279"/>
      <c r="DX132" s="279"/>
      <c r="DY132" s="279"/>
      <c r="DZ132" s="279"/>
      <c r="EA132" s="279"/>
      <c r="EB132" s="279"/>
      <c r="EC132" s="279"/>
      <c r="ED132" s="279"/>
      <c r="EE132" s="279"/>
    </row>
    <row r="133" spans="1:135" s="2" customFormat="1" ht="12" customHeight="1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295"/>
      <c r="BA133" s="295"/>
      <c r="BB133" s="295"/>
      <c r="BC133" s="295"/>
      <c r="BD133" s="295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5"/>
      <c r="CC133" s="295"/>
      <c r="CD133" s="295"/>
      <c r="CE133" s="295"/>
      <c r="CF133" s="295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5"/>
      <c r="CQ133" s="295"/>
      <c r="CR133" s="295"/>
      <c r="CS133" s="295"/>
      <c r="CT133" s="295"/>
      <c r="CU133" s="295"/>
      <c r="CV133" s="295"/>
      <c r="CW133" s="295"/>
      <c r="CX133" s="295"/>
      <c r="CY133" s="295"/>
      <c r="CZ133" s="295"/>
      <c r="DA133" s="279"/>
      <c r="DB133" s="279"/>
      <c r="DC133" s="279"/>
      <c r="DD133" s="279"/>
      <c r="DE133" s="279"/>
      <c r="DF133" s="279"/>
      <c r="DG133" s="279"/>
      <c r="DH133" s="279"/>
      <c r="DI133" s="279"/>
      <c r="DJ133" s="279"/>
      <c r="DK133" s="279"/>
      <c r="DL133" s="279"/>
      <c r="DM133" s="279"/>
      <c r="DN133" s="279"/>
      <c r="DO133" s="279"/>
      <c r="DP133" s="279"/>
      <c r="DQ133" s="279"/>
      <c r="DR133" s="279"/>
      <c r="DS133" s="279"/>
      <c r="DT133" s="279"/>
      <c r="DU133" s="279"/>
      <c r="DV133" s="279"/>
      <c r="DW133" s="279"/>
      <c r="DX133" s="279"/>
      <c r="DY133" s="279"/>
      <c r="DZ133" s="279"/>
      <c r="EA133" s="279"/>
      <c r="EB133" s="279"/>
      <c r="EC133" s="279"/>
      <c r="ED133" s="279"/>
      <c r="EE133" s="279"/>
    </row>
    <row r="134" spans="1:135" s="6" customFormat="1" ht="13.5">
      <c r="A134" s="279" t="s">
        <v>204</v>
      </c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79"/>
      <c r="BL134" s="279"/>
      <c r="BM134" s="279"/>
      <c r="BN134" s="279"/>
      <c r="BO134" s="279"/>
      <c r="BP134" s="279"/>
      <c r="BQ134" s="279"/>
      <c r="BR134" s="279"/>
      <c r="BS134" s="279"/>
      <c r="BT134" s="279"/>
      <c r="BU134" s="279"/>
      <c r="BV134" s="279"/>
      <c r="BW134" s="279"/>
      <c r="BX134" s="279"/>
      <c r="BY134" s="279"/>
      <c r="BZ134" s="279"/>
      <c r="CA134" s="279"/>
      <c r="CB134" s="279"/>
      <c r="CC134" s="279"/>
      <c r="CD134" s="279"/>
      <c r="CE134" s="279"/>
      <c r="CF134" s="279"/>
      <c r="CG134" s="279"/>
      <c r="CH134" s="279"/>
      <c r="CI134" s="279"/>
      <c r="CJ134" s="279"/>
      <c r="CK134" s="279"/>
      <c r="CL134" s="279"/>
      <c r="CM134" s="279"/>
      <c r="CN134" s="279"/>
      <c r="CO134" s="279"/>
      <c r="CP134" s="279"/>
      <c r="CQ134" s="279"/>
      <c r="CR134" s="279"/>
      <c r="CS134" s="279"/>
      <c r="CT134" s="279"/>
      <c r="CU134" s="279"/>
      <c r="CV134" s="279"/>
      <c r="CW134" s="279"/>
      <c r="CX134" s="279"/>
      <c r="CY134" s="279"/>
      <c r="CZ134" s="279"/>
      <c r="DA134" s="279"/>
      <c r="DB134" s="279"/>
      <c r="DC134" s="279"/>
      <c r="DD134" s="279"/>
      <c r="DE134" s="279"/>
      <c r="DF134" s="279"/>
      <c r="DG134" s="279"/>
      <c r="DH134" s="279"/>
      <c r="DI134" s="279"/>
      <c r="DJ134" s="279"/>
      <c r="DK134" s="279"/>
      <c r="DL134" s="279"/>
      <c r="DM134" s="279"/>
      <c r="DN134" s="279"/>
      <c r="DO134" s="279"/>
      <c r="DP134" s="279"/>
      <c r="DQ134" s="279"/>
      <c r="DR134" s="279"/>
      <c r="DS134" s="279"/>
      <c r="DT134" s="279"/>
      <c r="DU134" s="279"/>
      <c r="DV134" s="279"/>
      <c r="DW134" s="279"/>
      <c r="DX134" s="279"/>
      <c r="DY134" s="279"/>
      <c r="DZ134" s="279"/>
      <c r="EA134" s="279"/>
      <c r="EB134" s="279"/>
      <c r="EC134" s="279"/>
      <c r="ED134" s="279"/>
      <c r="EE134" s="279"/>
    </row>
    <row r="135" spans="1:135" s="2" customFormat="1" ht="10.5" customHeight="1">
      <c r="A135" s="274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279"/>
      <c r="DB135" s="279"/>
      <c r="DC135" s="279"/>
      <c r="DD135" s="279"/>
      <c r="DE135" s="279"/>
      <c r="DF135" s="279"/>
      <c r="DG135" s="279"/>
      <c r="DH135" s="279"/>
      <c r="DI135" s="279"/>
      <c r="DJ135" s="279"/>
      <c r="DK135" s="279"/>
      <c r="DL135" s="279"/>
      <c r="DM135" s="279"/>
      <c r="DN135" s="279"/>
      <c r="DO135" s="279"/>
      <c r="DP135" s="279"/>
      <c r="DQ135" s="279"/>
      <c r="DR135" s="279"/>
      <c r="DS135" s="279"/>
      <c r="DT135" s="279"/>
      <c r="DU135" s="279"/>
      <c r="DV135" s="279"/>
      <c r="DW135" s="279"/>
      <c r="DX135" s="279"/>
      <c r="DY135" s="279"/>
      <c r="DZ135" s="279"/>
      <c r="EA135" s="279"/>
      <c r="EB135" s="279"/>
      <c r="EC135" s="279"/>
      <c r="ED135" s="279"/>
      <c r="EE135" s="279"/>
    </row>
    <row r="136" spans="1:135" s="3" customFormat="1" ht="45" customHeight="1">
      <c r="A136" s="271" t="s">
        <v>0</v>
      </c>
      <c r="B136" s="272"/>
      <c r="C136" s="272"/>
      <c r="D136" s="272"/>
      <c r="E136" s="272"/>
      <c r="F136" s="273"/>
      <c r="G136" s="271" t="s">
        <v>48</v>
      </c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3"/>
      <c r="BC136" s="271" t="s">
        <v>66</v>
      </c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3"/>
      <c r="BS136" s="271" t="s">
        <v>68</v>
      </c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3"/>
      <c r="CI136" s="271" t="s">
        <v>67</v>
      </c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3"/>
      <c r="DA136" s="279"/>
      <c r="DB136" s="279"/>
      <c r="DC136" s="279"/>
      <c r="DD136" s="279"/>
      <c r="DE136" s="279"/>
      <c r="DF136" s="279"/>
      <c r="DG136" s="279"/>
      <c r="DH136" s="279"/>
      <c r="DI136" s="279"/>
      <c r="DJ136" s="279"/>
      <c r="DK136" s="279"/>
      <c r="DL136" s="279"/>
      <c r="DM136" s="279"/>
      <c r="DN136" s="279"/>
      <c r="DO136" s="279"/>
      <c r="DP136" s="279"/>
      <c r="DQ136" s="279"/>
      <c r="DR136" s="279"/>
      <c r="DS136" s="279"/>
      <c r="DT136" s="279"/>
      <c r="DU136" s="279"/>
      <c r="DV136" s="279"/>
      <c r="DW136" s="279"/>
      <c r="DX136" s="279"/>
      <c r="DY136" s="279"/>
      <c r="DZ136" s="279"/>
      <c r="EA136" s="279"/>
      <c r="EB136" s="279"/>
      <c r="EC136" s="279"/>
      <c r="ED136" s="279"/>
      <c r="EE136" s="279"/>
    </row>
    <row r="137" spans="1:135" s="4" customFormat="1" ht="12.75">
      <c r="A137" s="265">
        <v>1</v>
      </c>
      <c r="B137" s="265"/>
      <c r="C137" s="265"/>
      <c r="D137" s="265"/>
      <c r="E137" s="265"/>
      <c r="F137" s="265"/>
      <c r="G137" s="265">
        <v>2</v>
      </c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>
        <v>4</v>
      </c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>
        <v>5</v>
      </c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>
        <v>6</v>
      </c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79"/>
      <c r="DB137" s="279"/>
      <c r="DC137" s="279"/>
      <c r="DD137" s="279"/>
      <c r="DE137" s="279"/>
      <c r="DF137" s="279"/>
      <c r="DG137" s="279"/>
      <c r="DH137" s="279"/>
      <c r="DI137" s="279"/>
      <c r="DJ137" s="279"/>
      <c r="DK137" s="279"/>
      <c r="DL137" s="279"/>
      <c r="DM137" s="279"/>
      <c r="DN137" s="279"/>
      <c r="DO137" s="279"/>
      <c r="DP137" s="279"/>
      <c r="DQ137" s="279"/>
      <c r="DR137" s="279"/>
      <c r="DS137" s="279"/>
      <c r="DT137" s="279"/>
      <c r="DU137" s="279"/>
      <c r="DV137" s="279"/>
      <c r="DW137" s="279"/>
      <c r="DX137" s="279"/>
      <c r="DY137" s="279"/>
      <c r="DZ137" s="279"/>
      <c r="EA137" s="279"/>
      <c r="EB137" s="279"/>
      <c r="EC137" s="279"/>
      <c r="ED137" s="279"/>
      <c r="EE137" s="279"/>
    </row>
    <row r="138" spans="1:135" s="5" customFormat="1" ht="15" customHeight="1">
      <c r="A138" s="259"/>
      <c r="B138" s="259"/>
      <c r="C138" s="259"/>
      <c r="D138" s="259"/>
      <c r="E138" s="259"/>
      <c r="F138" s="259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78"/>
      <c r="BD138" s="278"/>
      <c r="BE138" s="278"/>
      <c r="BF138" s="278"/>
      <c r="BG138" s="278"/>
      <c r="BH138" s="278"/>
      <c r="BI138" s="278"/>
      <c r="BJ138" s="278"/>
      <c r="BK138" s="278"/>
      <c r="BL138" s="278"/>
      <c r="BM138" s="278"/>
      <c r="BN138" s="278"/>
      <c r="BO138" s="278"/>
      <c r="BP138" s="278"/>
      <c r="BQ138" s="278"/>
      <c r="BR138" s="278"/>
      <c r="BS138" s="278"/>
      <c r="BT138" s="278"/>
      <c r="BU138" s="278"/>
      <c r="BV138" s="278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61"/>
      <c r="CJ138" s="261"/>
      <c r="CK138" s="261"/>
      <c r="CL138" s="261"/>
      <c r="CM138" s="261"/>
      <c r="CN138" s="261"/>
      <c r="CO138" s="261"/>
      <c r="CP138" s="261"/>
      <c r="CQ138" s="261"/>
      <c r="CR138" s="261"/>
      <c r="CS138" s="261"/>
      <c r="CT138" s="261"/>
      <c r="CU138" s="261"/>
      <c r="CV138" s="261"/>
      <c r="CW138" s="261"/>
      <c r="CX138" s="261"/>
      <c r="CY138" s="261"/>
      <c r="CZ138" s="261"/>
      <c r="DA138" s="279"/>
      <c r="DB138" s="279"/>
      <c r="DC138" s="279"/>
      <c r="DD138" s="279"/>
      <c r="DE138" s="279"/>
      <c r="DF138" s="279"/>
      <c r="DG138" s="279"/>
      <c r="DH138" s="279"/>
      <c r="DI138" s="279"/>
      <c r="DJ138" s="279"/>
      <c r="DK138" s="279"/>
      <c r="DL138" s="279"/>
      <c r="DM138" s="279"/>
      <c r="DN138" s="279"/>
      <c r="DO138" s="279"/>
      <c r="DP138" s="279"/>
      <c r="DQ138" s="279"/>
      <c r="DR138" s="279"/>
      <c r="DS138" s="279"/>
      <c r="DT138" s="279"/>
      <c r="DU138" s="279"/>
      <c r="DV138" s="279"/>
      <c r="DW138" s="279"/>
      <c r="DX138" s="279"/>
      <c r="DY138" s="279"/>
      <c r="DZ138" s="279"/>
      <c r="EA138" s="279"/>
      <c r="EB138" s="279"/>
      <c r="EC138" s="279"/>
      <c r="ED138" s="279"/>
      <c r="EE138" s="279"/>
    </row>
    <row r="139" spans="1:135" s="5" customFormat="1" ht="15" customHeight="1" hidden="1">
      <c r="A139" s="259"/>
      <c r="B139" s="259"/>
      <c r="C139" s="259"/>
      <c r="D139" s="259"/>
      <c r="E139" s="259"/>
      <c r="F139" s="259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78"/>
      <c r="BD139" s="278"/>
      <c r="BE139" s="278"/>
      <c r="BF139" s="278"/>
      <c r="BG139" s="278"/>
      <c r="BH139" s="278"/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61"/>
      <c r="CJ139" s="261"/>
      <c r="CK139" s="261"/>
      <c r="CL139" s="261"/>
      <c r="CM139" s="261"/>
      <c r="CN139" s="261"/>
      <c r="CO139" s="261"/>
      <c r="CP139" s="261"/>
      <c r="CQ139" s="261"/>
      <c r="CR139" s="261"/>
      <c r="CS139" s="261"/>
      <c r="CT139" s="261"/>
      <c r="CU139" s="261"/>
      <c r="CV139" s="261"/>
      <c r="CW139" s="261"/>
      <c r="CX139" s="261"/>
      <c r="CY139" s="261"/>
      <c r="CZ139" s="261"/>
      <c r="DA139" s="279"/>
      <c r="DB139" s="279"/>
      <c r="DC139" s="279"/>
      <c r="DD139" s="279"/>
      <c r="DE139" s="279"/>
      <c r="DF139" s="279"/>
      <c r="DG139" s="279"/>
      <c r="DH139" s="279"/>
      <c r="DI139" s="279"/>
      <c r="DJ139" s="279"/>
      <c r="DK139" s="279"/>
      <c r="DL139" s="279"/>
      <c r="DM139" s="279"/>
      <c r="DN139" s="279"/>
      <c r="DO139" s="279"/>
      <c r="DP139" s="279"/>
      <c r="DQ139" s="279"/>
      <c r="DR139" s="279"/>
      <c r="DS139" s="279"/>
      <c r="DT139" s="279"/>
      <c r="DU139" s="279"/>
      <c r="DV139" s="279"/>
      <c r="DW139" s="279"/>
      <c r="DX139" s="279"/>
      <c r="DY139" s="279"/>
      <c r="DZ139" s="279"/>
      <c r="EA139" s="279"/>
      <c r="EB139" s="279"/>
      <c r="EC139" s="279"/>
      <c r="ED139" s="279"/>
      <c r="EE139" s="279"/>
    </row>
    <row r="140" spans="1:135" s="5" customFormat="1" ht="15" customHeight="1">
      <c r="A140" s="259"/>
      <c r="B140" s="259"/>
      <c r="C140" s="259"/>
      <c r="D140" s="259"/>
      <c r="E140" s="259"/>
      <c r="F140" s="259"/>
      <c r="G140" s="323" t="s">
        <v>8</v>
      </c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4"/>
      <c r="BC140" s="278" t="s">
        <v>9</v>
      </c>
      <c r="BD140" s="278"/>
      <c r="BE140" s="278"/>
      <c r="BF140" s="278"/>
      <c r="BG140" s="278"/>
      <c r="BH140" s="278"/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 t="s">
        <v>9</v>
      </c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 t="s">
        <v>9</v>
      </c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9"/>
      <c r="DB140" s="279"/>
      <c r="DC140" s="279"/>
      <c r="DD140" s="279"/>
      <c r="DE140" s="279"/>
      <c r="DF140" s="279"/>
      <c r="DG140" s="279"/>
      <c r="DH140" s="279"/>
      <c r="DI140" s="279"/>
      <c r="DJ140" s="279"/>
      <c r="DK140" s="279"/>
      <c r="DL140" s="279"/>
      <c r="DM140" s="279"/>
      <c r="DN140" s="279"/>
      <c r="DO140" s="279"/>
      <c r="DP140" s="279"/>
      <c r="DQ140" s="279"/>
      <c r="DR140" s="279"/>
      <c r="DS140" s="279"/>
      <c r="DT140" s="279"/>
      <c r="DU140" s="279"/>
      <c r="DV140" s="279"/>
      <c r="DW140" s="279"/>
      <c r="DX140" s="279"/>
      <c r="DY140" s="279"/>
      <c r="DZ140" s="279"/>
      <c r="EA140" s="279"/>
      <c r="EB140" s="279"/>
      <c r="EC140" s="279"/>
      <c r="ED140" s="279"/>
      <c r="EE140" s="279"/>
    </row>
    <row r="141" spans="1:135" s="5" customFormat="1" ht="15" customHeight="1">
      <c r="A141" s="280"/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79"/>
      <c r="DB141" s="279"/>
      <c r="DC141" s="279"/>
      <c r="DD141" s="279"/>
      <c r="DE141" s="279"/>
      <c r="DF141" s="279"/>
      <c r="DG141" s="279"/>
      <c r="DH141" s="279"/>
      <c r="DI141" s="279"/>
      <c r="DJ141" s="279"/>
      <c r="DK141" s="279"/>
      <c r="DL141" s="279"/>
      <c r="DM141" s="279"/>
      <c r="DN141" s="279"/>
      <c r="DO141" s="279"/>
      <c r="DP141" s="279"/>
      <c r="DQ141" s="279"/>
      <c r="DR141" s="279"/>
      <c r="DS141" s="279"/>
      <c r="DT141" s="279"/>
      <c r="DU141" s="279"/>
      <c r="DV141" s="279"/>
      <c r="DW141" s="279"/>
      <c r="DX141" s="279"/>
      <c r="DY141" s="279"/>
      <c r="DZ141" s="279"/>
      <c r="EA141" s="279"/>
      <c r="EB141" s="279"/>
      <c r="EC141" s="279"/>
      <c r="ED141" s="279"/>
      <c r="EE141" s="279"/>
    </row>
    <row r="142" spans="1:135" s="6" customFormat="1" ht="13.5">
      <c r="A142" s="279" t="s">
        <v>205</v>
      </c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79"/>
      <c r="BJ142" s="279"/>
      <c r="BK142" s="279"/>
      <c r="BL142" s="279"/>
      <c r="BM142" s="279"/>
      <c r="BN142" s="279"/>
      <c r="BO142" s="279"/>
      <c r="BP142" s="279"/>
      <c r="BQ142" s="279"/>
      <c r="BR142" s="279"/>
      <c r="BS142" s="279"/>
      <c r="BT142" s="279"/>
      <c r="BU142" s="279"/>
      <c r="BV142" s="279"/>
      <c r="BW142" s="279"/>
      <c r="BX142" s="279"/>
      <c r="BY142" s="279"/>
      <c r="BZ142" s="279"/>
      <c r="CA142" s="279"/>
      <c r="CB142" s="279"/>
      <c r="CC142" s="279"/>
      <c r="CD142" s="279"/>
      <c r="CE142" s="279"/>
      <c r="CF142" s="279"/>
      <c r="CG142" s="279"/>
      <c r="CH142" s="279"/>
      <c r="CI142" s="279"/>
      <c r="CJ142" s="279"/>
      <c r="CK142" s="279"/>
      <c r="CL142" s="279"/>
      <c r="CM142" s="279"/>
      <c r="CN142" s="279"/>
      <c r="CO142" s="279"/>
      <c r="CP142" s="279"/>
      <c r="CQ142" s="279"/>
      <c r="CR142" s="279"/>
      <c r="CS142" s="279"/>
      <c r="CT142" s="279"/>
      <c r="CU142" s="279"/>
      <c r="CV142" s="279"/>
      <c r="CW142" s="279"/>
      <c r="CX142" s="279"/>
      <c r="CY142" s="279"/>
      <c r="CZ142" s="279"/>
      <c r="DA142" s="279"/>
      <c r="DB142" s="279"/>
      <c r="DC142" s="279"/>
      <c r="DD142" s="279"/>
      <c r="DE142" s="279"/>
      <c r="DF142" s="279"/>
      <c r="DG142" s="279"/>
      <c r="DH142" s="279"/>
      <c r="DI142" s="279"/>
      <c r="DJ142" s="279"/>
      <c r="DK142" s="279"/>
      <c r="DL142" s="279"/>
      <c r="DM142" s="279"/>
      <c r="DN142" s="279"/>
      <c r="DO142" s="279"/>
      <c r="DP142" s="279"/>
      <c r="DQ142" s="279"/>
      <c r="DR142" s="279"/>
      <c r="DS142" s="279"/>
      <c r="DT142" s="279"/>
      <c r="DU142" s="279"/>
      <c r="DV142" s="279"/>
      <c r="DW142" s="279"/>
      <c r="DX142" s="279"/>
      <c r="DY142" s="279"/>
      <c r="DZ142" s="279"/>
      <c r="EA142" s="279"/>
      <c r="EB142" s="279"/>
      <c r="EC142" s="279"/>
      <c r="ED142" s="279"/>
      <c r="EE142" s="279"/>
    </row>
    <row r="143" spans="1:135" s="2" customFormat="1" ht="10.5" customHeight="1">
      <c r="A143" s="274"/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74"/>
      <c r="BY143" s="274"/>
      <c r="BZ143" s="274"/>
      <c r="CA143" s="274"/>
      <c r="CB143" s="274"/>
      <c r="CC143" s="274"/>
      <c r="CD143" s="274"/>
      <c r="CE143" s="274"/>
      <c r="CF143" s="274"/>
      <c r="CG143" s="274"/>
      <c r="CH143" s="274"/>
      <c r="CI143" s="274"/>
      <c r="CJ143" s="274"/>
      <c r="CK143" s="274"/>
      <c r="CL143" s="274"/>
      <c r="CM143" s="274"/>
      <c r="CN143" s="274"/>
      <c r="CO143" s="274"/>
      <c r="CP143" s="274"/>
      <c r="CQ143" s="274"/>
      <c r="CR143" s="274"/>
      <c r="CS143" s="274"/>
      <c r="CT143" s="274"/>
      <c r="CU143" s="274"/>
      <c r="CV143" s="274"/>
      <c r="CW143" s="274"/>
      <c r="CX143" s="274"/>
      <c r="CY143" s="274"/>
      <c r="CZ143" s="274"/>
      <c r="DA143" s="279"/>
      <c r="DB143" s="279"/>
      <c r="DC143" s="279"/>
      <c r="DD143" s="279"/>
      <c r="DE143" s="279"/>
      <c r="DF143" s="279"/>
      <c r="DG143" s="279"/>
      <c r="DH143" s="279"/>
      <c r="DI143" s="279"/>
      <c r="DJ143" s="279"/>
      <c r="DK143" s="279"/>
      <c r="DL143" s="279"/>
      <c r="DM143" s="279"/>
      <c r="DN143" s="279"/>
      <c r="DO143" s="279"/>
      <c r="DP143" s="279"/>
      <c r="DQ143" s="279"/>
      <c r="DR143" s="279"/>
      <c r="DS143" s="279"/>
      <c r="DT143" s="279"/>
      <c r="DU143" s="279"/>
      <c r="DV143" s="279"/>
      <c r="DW143" s="279"/>
      <c r="DX143" s="279"/>
      <c r="DY143" s="279"/>
      <c r="DZ143" s="279"/>
      <c r="EA143" s="279"/>
      <c r="EB143" s="279"/>
      <c r="EC143" s="279"/>
      <c r="ED143" s="279"/>
      <c r="EE143" s="279"/>
    </row>
    <row r="144" spans="1:135" s="3" customFormat="1" ht="45" customHeight="1">
      <c r="A144" s="271" t="s">
        <v>0</v>
      </c>
      <c r="B144" s="272"/>
      <c r="C144" s="272"/>
      <c r="D144" s="272"/>
      <c r="E144" s="272"/>
      <c r="F144" s="273"/>
      <c r="G144" s="271" t="s">
        <v>14</v>
      </c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3"/>
      <c r="BC144" s="271" t="s">
        <v>69</v>
      </c>
      <c r="BD144" s="272"/>
      <c r="BE144" s="272"/>
      <c r="BF144" s="272"/>
      <c r="BG144" s="272"/>
      <c r="BH144" s="272"/>
      <c r="BI144" s="272"/>
      <c r="BJ144" s="272"/>
      <c r="BK144" s="272"/>
      <c r="BL144" s="272"/>
      <c r="BM144" s="272"/>
      <c r="BN144" s="272"/>
      <c r="BO144" s="272"/>
      <c r="BP144" s="272"/>
      <c r="BQ144" s="272"/>
      <c r="BR144" s="273"/>
      <c r="BS144" s="271" t="s">
        <v>70</v>
      </c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/>
      <c r="CE144" s="272"/>
      <c r="CF144" s="272"/>
      <c r="CG144" s="272"/>
      <c r="CH144" s="273"/>
      <c r="CI144" s="271" t="s">
        <v>71</v>
      </c>
      <c r="CJ144" s="272"/>
      <c r="CK144" s="272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2"/>
      <c r="CV144" s="272"/>
      <c r="CW144" s="272"/>
      <c r="CX144" s="272"/>
      <c r="CY144" s="272"/>
      <c r="CZ144" s="273"/>
      <c r="DA144" s="279"/>
      <c r="DB144" s="279"/>
      <c r="DC144" s="279"/>
      <c r="DD144" s="279"/>
      <c r="DE144" s="279"/>
      <c r="DF144" s="279"/>
      <c r="DG144" s="279"/>
      <c r="DH144" s="279"/>
      <c r="DI144" s="279"/>
      <c r="DJ144" s="279"/>
      <c r="DK144" s="279"/>
      <c r="DL144" s="279"/>
      <c r="DM144" s="279"/>
      <c r="DN144" s="279"/>
      <c r="DO144" s="279"/>
      <c r="DP144" s="279"/>
      <c r="DQ144" s="279"/>
      <c r="DR144" s="279"/>
      <c r="DS144" s="279"/>
      <c r="DT144" s="279"/>
      <c r="DU144" s="279"/>
      <c r="DV144" s="279"/>
      <c r="DW144" s="279"/>
      <c r="DX144" s="279"/>
      <c r="DY144" s="279"/>
      <c r="DZ144" s="279"/>
      <c r="EA144" s="279"/>
      <c r="EB144" s="279"/>
      <c r="EC144" s="279"/>
      <c r="ED144" s="279"/>
      <c r="EE144" s="279"/>
    </row>
    <row r="145" spans="1:135" s="4" customFormat="1" ht="12.75">
      <c r="A145" s="265">
        <v>1</v>
      </c>
      <c r="B145" s="265"/>
      <c r="C145" s="265"/>
      <c r="D145" s="265"/>
      <c r="E145" s="265"/>
      <c r="F145" s="265"/>
      <c r="G145" s="265">
        <v>2</v>
      </c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>
        <v>3</v>
      </c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>
        <v>4</v>
      </c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>
        <v>5</v>
      </c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79"/>
      <c r="DB145" s="279"/>
      <c r="DC145" s="279"/>
      <c r="DD145" s="279"/>
      <c r="DE145" s="279"/>
      <c r="DF145" s="279"/>
      <c r="DG145" s="279"/>
      <c r="DH145" s="279"/>
      <c r="DI145" s="279"/>
      <c r="DJ145" s="279"/>
      <c r="DK145" s="279"/>
      <c r="DL145" s="279"/>
      <c r="DM145" s="279"/>
      <c r="DN145" s="279"/>
      <c r="DO145" s="279"/>
      <c r="DP145" s="279"/>
      <c r="DQ145" s="279"/>
      <c r="DR145" s="279"/>
      <c r="DS145" s="279"/>
      <c r="DT145" s="279"/>
      <c r="DU145" s="279"/>
      <c r="DV145" s="279"/>
      <c r="DW145" s="279"/>
      <c r="DX145" s="279"/>
      <c r="DY145" s="279"/>
      <c r="DZ145" s="279"/>
      <c r="EA145" s="279"/>
      <c r="EB145" s="279"/>
      <c r="EC145" s="279"/>
      <c r="ED145" s="279"/>
      <c r="EE145" s="279"/>
    </row>
    <row r="146" spans="1:135" s="4" customFormat="1" ht="18.75" customHeight="1">
      <c r="A146" s="259" t="s">
        <v>24</v>
      </c>
      <c r="B146" s="259"/>
      <c r="C146" s="259"/>
      <c r="D146" s="259"/>
      <c r="E146" s="259"/>
      <c r="F146" s="259"/>
      <c r="G146" s="260" t="s">
        <v>243</v>
      </c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78" t="s">
        <v>244</v>
      </c>
      <c r="BD146" s="278"/>
      <c r="BE146" s="278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>
        <v>1</v>
      </c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61"/>
      <c r="CJ146" s="261"/>
      <c r="CK146" s="261"/>
      <c r="CL146" s="261"/>
      <c r="CM146" s="261"/>
      <c r="CN146" s="261"/>
      <c r="CO146" s="261"/>
      <c r="CP146" s="261"/>
      <c r="CQ146" s="261"/>
      <c r="CR146" s="261"/>
      <c r="CS146" s="261"/>
      <c r="CT146" s="261"/>
      <c r="CU146" s="261"/>
      <c r="CV146" s="261"/>
      <c r="CW146" s="261"/>
      <c r="CX146" s="261"/>
      <c r="CY146" s="261"/>
      <c r="CZ146" s="261"/>
      <c r="DA146" s="279"/>
      <c r="DB146" s="279"/>
      <c r="DC146" s="279"/>
      <c r="DD146" s="279"/>
      <c r="DE146" s="279"/>
      <c r="DF146" s="279"/>
      <c r="DG146" s="279"/>
      <c r="DH146" s="279"/>
      <c r="DI146" s="279"/>
      <c r="DJ146" s="279"/>
      <c r="DK146" s="279"/>
      <c r="DL146" s="279"/>
      <c r="DM146" s="279"/>
      <c r="DN146" s="279"/>
      <c r="DO146" s="279"/>
      <c r="DP146" s="279"/>
      <c r="DQ146" s="279"/>
      <c r="DR146" s="279"/>
      <c r="DS146" s="279"/>
      <c r="DT146" s="279"/>
      <c r="DU146" s="279"/>
      <c r="DV146" s="279"/>
      <c r="DW146" s="279"/>
      <c r="DX146" s="279"/>
      <c r="DY146" s="279"/>
      <c r="DZ146" s="279"/>
      <c r="EA146" s="279"/>
      <c r="EB146" s="279"/>
      <c r="EC146" s="279"/>
      <c r="ED146" s="279"/>
      <c r="EE146" s="279"/>
    </row>
    <row r="147" spans="1:135" s="4" customFormat="1" ht="39" customHeight="1">
      <c r="A147" s="259" t="s">
        <v>28</v>
      </c>
      <c r="B147" s="259"/>
      <c r="C147" s="259"/>
      <c r="D147" s="259"/>
      <c r="E147" s="259"/>
      <c r="F147" s="259"/>
      <c r="G147" s="260" t="s">
        <v>245</v>
      </c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81" t="s">
        <v>246</v>
      </c>
      <c r="BD147" s="282"/>
      <c r="BE147" s="282"/>
      <c r="BF147" s="282"/>
      <c r="BG147" s="282"/>
      <c r="BH147" s="282"/>
      <c r="BI147" s="282"/>
      <c r="BJ147" s="282"/>
      <c r="BK147" s="282"/>
      <c r="BL147" s="282"/>
      <c r="BM147" s="282"/>
      <c r="BN147" s="282"/>
      <c r="BO147" s="282"/>
      <c r="BP147" s="282"/>
      <c r="BQ147" s="282"/>
      <c r="BR147" s="283"/>
      <c r="BS147" s="278">
        <v>12</v>
      </c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61">
        <f>36000+36000</f>
        <v>72000</v>
      </c>
      <c r="CJ147" s="261"/>
      <c r="CK147" s="261"/>
      <c r="CL147" s="261"/>
      <c r="CM147" s="261"/>
      <c r="CN147" s="261"/>
      <c r="CO147" s="261"/>
      <c r="CP147" s="261"/>
      <c r="CQ147" s="261"/>
      <c r="CR147" s="261"/>
      <c r="CS147" s="261"/>
      <c r="CT147" s="261"/>
      <c r="CU147" s="261"/>
      <c r="CV147" s="261"/>
      <c r="CW147" s="261"/>
      <c r="CX147" s="261"/>
      <c r="CY147" s="261"/>
      <c r="CZ147" s="261"/>
      <c r="DA147" s="279"/>
      <c r="DB147" s="279"/>
      <c r="DC147" s="279"/>
      <c r="DD147" s="279"/>
      <c r="DE147" s="279"/>
      <c r="DF147" s="279"/>
      <c r="DG147" s="279"/>
      <c r="DH147" s="279"/>
      <c r="DI147" s="279"/>
      <c r="DJ147" s="279"/>
      <c r="DK147" s="279"/>
      <c r="DL147" s="279"/>
      <c r="DM147" s="279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279"/>
      <c r="ED147" s="279"/>
      <c r="EE147" s="279"/>
    </row>
    <row r="148" spans="1:135" s="4" customFormat="1" ht="12.75">
      <c r="A148" s="259" t="s">
        <v>34</v>
      </c>
      <c r="B148" s="259"/>
      <c r="C148" s="259"/>
      <c r="D148" s="259"/>
      <c r="E148" s="259"/>
      <c r="F148" s="259"/>
      <c r="G148" s="260" t="s">
        <v>247</v>
      </c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78" t="s">
        <v>248</v>
      </c>
      <c r="BD148" s="278"/>
      <c r="BE148" s="278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>
        <v>12</v>
      </c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61">
        <v>12000</v>
      </c>
      <c r="CJ148" s="261"/>
      <c r="CK148" s="261"/>
      <c r="CL148" s="261"/>
      <c r="CM148" s="261"/>
      <c r="CN148" s="261"/>
      <c r="CO148" s="261"/>
      <c r="CP148" s="261"/>
      <c r="CQ148" s="261"/>
      <c r="CR148" s="261"/>
      <c r="CS148" s="261"/>
      <c r="CT148" s="261"/>
      <c r="CU148" s="261"/>
      <c r="CV148" s="261"/>
      <c r="CW148" s="261"/>
      <c r="CX148" s="261"/>
      <c r="CY148" s="261"/>
      <c r="CZ148" s="261"/>
      <c r="DA148" s="279"/>
      <c r="DB148" s="279"/>
      <c r="DC148" s="279"/>
      <c r="DD148" s="279"/>
      <c r="DE148" s="279"/>
      <c r="DF148" s="279"/>
      <c r="DG148" s="279"/>
      <c r="DH148" s="279"/>
      <c r="DI148" s="279"/>
      <c r="DJ148" s="279"/>
      <c r="DK148" s="279"/>
      <c r="DL148" s="279"/>
      <c r="DM148" s="279"/>
      <c r="DN148" s="279"/>
      <c r="DO148" s="279"/>
      <c r="DP148" s="279"/>
      <c r="DQ148" s="279"/>
      <c r="DR148" s="279"/>
      <c r="DS148" s="279"/>
      <c r="DT148" s="279"/>
      <c r="DU148" s="279"/>
      <c r="DV148" s="279"/>
      <c r="DW148" s="279"/>
      <c r="DX148" s="279"/>
      <c r="DY148" s="279"/>
      <c r="DZ148" s="279"/>
      <c r="EA148" s="279"/>
      <c r="EB148" s="279"/>
      <c r="EC148" s="279"/>
      <c r="ED148" s="279"/>
      <c r="EE148" s="279"/>
    </row>
    <row r="149" spans="1:135" s="4" customFormat="1" ht="12.75">
      <c r="A149" s="259" t="s">
        <v>249</v>
      </c>
      <c r="B149" s="259"/>
      <c r="C149" s="259"/>
      <c r="D149" s="259"/>
      <c r="E149" s="259"/>
      <c r="F149" s="259"/>
      <c r="G149" s="260" t="s">
        <v>250</v>
      </c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78" t="s">
        <v>244</v>
      </c>
      <c r="BD149" s="278"/>
      <c r="BE149" s="278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>
        <v>10</v>
      </c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61">
        <v>10000</v>
      </c>
      <c r="CJ149" s="261"/>
      <c r="CK149" s="261"/>
      <c r="CL149" s="261"/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261"/>
      <c r="CZ149" s="261"/>
      <c r="DA149" s="279"/>
      <c r="DB149" s="279"/>
      <c r="DC149" s="279"/>
      <c r="DD149" s="279"/>
      <c r="DE149" s="279"/>
      <c r="DF149" s="279"/>
      <c r="DG149" s="279"/>
      <c r="DH149" s="279"/>
      <c r="DI149" s="279"/>
      <c r="DJ149" s="279"/>
      <c r="DK149" s="279"/>
      <c r="DL149" s="279"/>
      <c r="DM149" s="279"/>
      <c r="DN149" s="279"/>
      <c r="DO149" s="279"/>
      <c r="DP149" s="279"/>
      <c r="DQ149" s="279"/>
      <c r="DR149" s="279"/>
      <c r="DS149" s="279"/>
      <c r="DT149" s="279"/>
      <c r="DU149" s="279"/>
      <c r="DV149" s="279"/>
      <c r="DW149" s="279"/>
      <c r="DX149" s="279"/>
      <c r="DY149" s="279"/>
      <c r="DZ149" s="279"/>
      <c r="EA149" s="279"/>
      <c r="EB149" s="279"/>
      <c r="EC149" s="279"/>
      <c r="ED149" s="279"/>
      <c r="EE149" s="279"/>
    </row>
    <row r="150" spans="1:135" s="5" customFormat="1" ht="15" customHeight="1">
      <c r="A150" s="259" t="s">
        <v>251</v>
      </c>
      <c r="B150" s="259"/>
      <c r="C150" s="259"/>
      <c r="D150" s="259"/>
      <c r="E150" s="259"/>
      <c r="F150" s="259"/>
      <c r="G150" s="260" t="s">
        <v>297</v>
      </c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78"/>
      <c r="BD150" s="278"/>
      <c r="BE150" s="278"/>
      <c r="BF150" s="278"/>
      <c r="BG150" s="278"/>
      <c r="BH150" s="278"/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61">
        <f>20000</f>
        <v>20000</v>
      </c>
      <c r="CJ150" s="261"/>
      <c r="CK150" s="261"/>
      <c r="CL150" s="261"/>
      <c r="CM150" s="261"/>
      <c r="CN150" s="261"/>
      <c r="CO150" s="261"/>
      <c r="CP150" s="261"/>
      <c r="CQ150" s="261"/>
      <c r="CR150" s="261"/>
      <c r="CS150" s="261"/>
      <c r="CT150" s="261"/>
      <c r="CU150" s="261"/>
      <c r="CV150" s="261"/>
      <c r="CW150" s="261"/>
      <c r="CX150" s="261"/>
      <c r="CY150" s="261"/>
      <c r="CZ150" s="261"/>
      <c r="DA150" s="279"/>
      <c r="DB150" s="279"/>
      <c r="DC150" s="279"/>
      <c r="DD150" s="279"/>
      <c r="DE150" s="279"/>
      <c r="DF150" s="279"/>
      <c r="DG150" s="279"/>
      <c r="DH150" s="279"/>
      <c r="DI150" s="279"/>
      <c r="DJ150" s="279"/>
      <c r="DK150" s="279"/>
      <c r="DL150" s="279"/>
      <c r="DM150" s="279"/>
      <c r="DN150" s="279"/>
      <c r="DO150" s="279"/>
      <c r="DP150" s="279"/>
      <c r="DQ150" s="279"/>
      <c r="DR150" s="279"/>
      <c r="DS150" s="279"/>
      <c r="DT150" s="279"/>
      <c r="DU150" s="279"/>
      <c r="DV150" s="279"/>
      <c r="DW150" s="279"/>
      <c r="DX150" s="279"/>
      <c r="DY150" s="279"/>
      <c r="DZ150" s="279"/>
      <c r="EA150" s="279"/>
      <c r="EB150" s="279"/>
      <c r="EC150" s="279"/>
      <c r="ED150" s="279"/>
      <c r="EE150" s="279"/>
    </row>
    <row r="151" spans="1:135" s="5" customFormat="1" ht="15" customHeight="1">
      <c r="A151" s="259" t="s">
        <v>253</v>
      </c>
      <c r="B151" s="259"/>
      <c r="C151" s="259"/>
      <c r="D151" s="259"/>
      <c r="E151" s="259"/>
      <c r="F151" s="259"/>
      <c r="G151" s="260" t="s">
        <v>296</v>
      </c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78" t="s">
        <v>252</v>
      </c>
      <c r="BD151" s="278"/>
      <c r="BE151" s="278"/>
      <c r="BF151" s="278"/>
      <c r="BG151" s="278"/>
      <c r="BH151" s="278"/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61">
        <f>1250+10000</f>
        <v>11250</v>
      </c>
      <c r="CJ151" s="261"/>
      <c r="CK151" s="261"/>
      <c r="CL151" s="261"/>
      <c r="CM151" s="261"/>
      <c r="CN151" s="261"/>
      <c r="CO151" s="261"/>
      <c r="CP151" s="261"/>
      <c r="CQ151" s="261"/>
      <c r="CR151" s="261"/>
      <c r="CS151" s="261"/>
      <c r="CT151" s="261"/>
      <c r="CU151" s="261"/>
      <c r="CV151" s="261"/>
      <c r="CW151" s="261"/>
      <c r="CX151" s="261"/>
      <c r="CY151" s="261"/>
      <c r="CZ151" s="261"/>
      <c r="DA151" s="279"/>
      <c r="DB151" s="279"/>
      <c r="DC151" s="279"/>
      <c r="DD151" s="279"/>
      <c r="DE151" s="279"/>
      <c r="DF151" s="279"/>
      <c r="DG151" s="279"/>
      <c r="DH151" s="279"/>
      <c r="DI151" s="279"/>
      <c r="DJ151" s="279"/>
      <c r="DK151" s="279"/>
      <c r="DL151" s="279"/>
      <c r="DM151" s="279"/>
      <c r="DN151" s="279"/>
      <c r="DO151" s="279"/>
      <c r="DP151" s="279"/>
      <c r="DQ151" s="279"/>
      <c r="DR151" s="279"/>
      <c r="DS151" s="279"/>
      <c r="DT151" s="279"/>
      <c r="DU151" s="279"/>
      <c r="DV151" s="279"/>
      <c r="DW151" s="279"/>
      <c r="DX151" s="279"/>
      <c r="DY151" s="279"/>
      <c r="DZ151" s="279"/>
      <c r="EA151" s="279"/>
      <c r="EB151" s="279"/>
      <c r="EC151" s="279"/>
      <c r="ED151" s="279"/>
      <c r="EE151" s="279"/>
    </row>
    <row r="152" spans="1:135" s="5" customFormat="1" ht="15" customHeight="1" hidden="1">
      <c r="A152" s="259" t="s">
        <v>254</v>
      </c>
      <c r="B152" s="259"/>
      <c r="C152" s="259"/>
      <c r="D152" s="259"/>
      <c r="E152" s="259"/>
      <c r="F152" s="259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78"/>
      <c r="BD152" s="278"/>
      <c r="BE152" s="278"/>
      <c r="BF152" s="278"/>
      <c r="BG152" s="278"/>
      <c r="BH152" s="278"/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61"/>
      <c r="CJ152" s="261"/>
      <c r="CK152" s="261"/>
      <c r="CL152" s="261"/>
      <c r="CM152" s="261"/>
      <c r="CN152" s="261"/>
      <c r="CO152" s="261"/>
      <c r="CP152" s="261"/>
      <c r="CQ152" s="261"/>
      <c r="CR152" s="261"/>
      <c r="CS152" s="261"/>
      <c r="CT152" s="261"/>
      <c r="CU152" s="261"/>
      <c r="CV152" s="261"/>
      <c r="CW152" s="261"/>
      <c r="CX152" s="261"/>
      <c r="CY152" s="261"/>
      <c r="CZ152" s="261"/>
      <c r="DA152" s="279"/>
      <c r="DB152" s="279"/>
      <c r="DC152" s="279"/>
      <c r="DD152" s="279"/>
      <c r="DE152" s="279"/>
      <c r="DF152" s="279"/>
      <c r="DG152" s="279"/>
      <c r="DH152" s="279"/>
      <c r="DI152" s="279"/>
      <c r="DJ152" s="279"/>
      <c r="DK152" s="279"/>
      <c r="DL152" s="279"/>
      <c r="DM152" s="279"/>
      <c r="DN152" s="279"/>
      <c r="DO152" s="279"/>
      <c r="DP152" s="279"/>
      <c r="DQ152" s="279"/>
      <c r="DR152" s="279"/>
      <c r="DS152" s="279"/>
      <c r="DT152" s="279"/>
      <c r="DU152" s="279"/>
      <c r="DV152" s="279"/>
      <c r="DW152" s="279"/>
      <c r="DX152" s="279"/>
      <c r="DY152" s="279"/>
      <c r="DZ152" s="279"/>
      <c r="EA152" s="279"/>
      <c r="EB152" s="279"/>
      <c r="EC152" s="279"/>
      <c r="ED152" s="279"/>
      <c r="EE152" s="279"/>
    </row>
    <row r="153" spans="1:135" s="5" customFormat="1" ht="15" customHeight="1" hidden="1">
      <c r="A153" s="259"/>
      <c r="B153" s="259"/>
      <c r="C153" s="259"/>
      <c r="D153" s="259"/>
      <c r="E153" s="259"/>
      <c r="F153" s="259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78"/>
      <c r="BD153" s="278"/>
      <c r="BE153" s="278"/>
      <c r="BF153" s="278"/>
      <c r="BG153" s="278"/>
      <c r="BH153" s="278"/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61"/>
      <c r="CJ153" s="261"/>
      <c r="CK153" s="261"/>
      <c r="CL153" s="261"/>
      <c r="CM153" s="261"/>
      <c r="CN153" s="261"/>
      <c r="CO153" s="261"/>
      <c r="CP153" s="261"/>
      <c r="CQ153" s="261"/>
      <c r="CR153" s="261"/>
      <c r="CS153" s="261"/>
      <c r="CT153" s="261"/>
      <c r="CU153" s="261"/>
      <c r="CV153" s="261"/>
      <c r="CW153" s="261"/>
      <c r="CX153" s="261"/>
      <c r="CY153" s="261"/>
      <c r="CZ153" s="261"/>
      <c r="DA153" s="279"/>
      <c r="DB153" s="279"/>
      <c r="DC153" s="279"/>
      <c r="DD153" s="279"/>
      <c r="DE153" s="279"/>
      <c r="DF153" s="279"/>
      <c r="DG153" s="279"/>
      <c r="DH153" s="279"/>
      <c r="DI153" s="279"/>
      <c r="DJ153" s="279"/>
      <c r="DK153" s="279"/>
      <c r="DL153" s="279"/>
      <c r="DM153" s="279"/>
      <c r="DN153" s="279"/>
      <c r="DO153" s="279"/>
      <c r="DP153" s="279"/>
      <c r="DQ153" s="279"/>
      <c r="DR153" s="279"/>
      <c r="DS153" s="279"/>
      <c r="DT153" s="279"/>
      <c r="DU153" s="279"/>
      <c r="DV153" s="279"/>
      <c r="DW153" s="279"/>
      <c r="DX153" s="279"/>
      <c r="DY153" s="279"/>
      <c r="DZ153" s="279"/>
      <c r="EA153" s="279"/>
      <c r="EB153" s="279"/>
      <c r="EC153" s="279"/>
      <c r="ED153" s="279"/>
      <c r="EE153" s="279"/>
    </row>
    <row r="154" spans="1:135" s="5" customFormat="1" ht="15" customHeight="1">
      <c r="A154" s="259"/>
      <c r="B154" s="259"/>
      <c r="C154" s="259"/>
      <c r="D154" s="259"/>
      <c r="E154" s="259"/>
      <c r="F154" s="259"/>
      <c r="G154" s="323" t="s">
        <v>8</v>
      </c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23"/>
      <c r="AD154" s="323"/>
      <c r="AE154" s="323"/>
      <c r="AF154" s="323"/>
      <c r="AG154" s="323"/>
      <c r="AH154" s="323"/>
      <c r="AI154" s="323"/>
      <c r="AJ154" s="323"/>
      <c r="AK154" s="323"/>
      <c r="AL154" s="323"/>
      <c r="AM154" s="323"/>
      <c r="AN154" s="323"/>
      <c r="AO154" s="323"/>
      <c r="AP154" s="323"/>
      <c r="AQ154" s="323"/>
      <c r="AR154" s="323"/>
      <c r="AS154" s="323"/>
      <c r="AT154" s="323"/>
      <c r="AU154" s="323"/>
      <c r="AV154" s="323"/>
      <c r="AW154" s="323"/>
      <c r="AX154" s="323"/>
      <c r="AY154" s="323"/>
      <c r="AZ154" s="323"/>
      <c r="BA154" s="323"/>
      <c r="BB154" s="324"/>
      <c r="BC154" s="278" t="s">
        <v>9</v>
      </c>
      <c r="BD154" s="278"/>
      <c r="BE154" s="278"/>
      <c r="BF154" s="278"/>
      <c r="BG154" s="278"/>
      <c r="BH154" s="278"/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 t="s">
        <v>9</v>
      </c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61">
        <f>SUM(CI146:CZ151)</f>
        <v>125250</v>
      </c>
      <c r="CJ154" s="261"/>
      <c r="CK154" s="261"/>
      <c r="CL154" s="261"/>
      <c r="CM154" s="261"/>
      <c r="CN154" s="261"/>
      <c r="CO154" s="261"/>
      <c r="CP154" s="261"/>
      <c r="CQ154" s="261"/>
      <c r="CR154" s="261"/>
      <c r="CS154" s="261"/>
      <c r="CT154" s="261"/>
      <c r="CU154" s="261"/>
      <c r="CV154" s="261"/>
      <c r="CW154" s="261"/>
      <c r="CX154" s="261"/>
      <c r="CY154" s="261"/>
      <c r="CZ154" s="261"/>
      <c r="DA154" s="279"/>
      <c r="DB154" s="279"/>
      <c r="DC154" s="279"/>
      <c r="DD154" s="279"/>
      <c r="DE154" s="279"/>
      <c r="DF154" s="279"/>
      <c r="DG154" s="279"/>
      <c r="DH154" s="279"/>
      <c r="DI154" s="279"/>
      <c r="DJ154" s="279"/>
      <c r="DK154" s="279"/>
      <c r="DL154" s="279"/>
      <c r="DM154" s="279"/>
      <c r="DN154" s="279"/>
      <c r="DO154" s="279"/>
      <c r="DP154" s="279"/>
      <c r="DQ154" s="279"/>
      <c r="DR154" s="279"/>
      <c r="DS154" s="279"/>
      <c r="DT154" s="279"/>
      <c r="DU154" s="279"/>
      <c r="DV154" s="279"/>
      <c r="DW154" s="279"/>
      <c r="DX154" s="279"/>
      <c r="DY154" s="279"/>
      <c r="DZ154" s="279"/>
      <c r="EA154" s="279"/>
      <c r="EB154" s="279"/>
      <c r="EC154" s="279"/>
      <c r="ED154" s="279"/>
      <c r="EE154" s="279"/>
    </row>
    <row r="155" spans="1:135" s="5" customFormat="1" ht="15" customHeight="1">
      <c r="A155" s="280"/>
      <c r="B155" s="280"/>
      <c r="C155" s="280"/>
      <c r="D155" s="280"/>
      <c r="E155" s="280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0"/>
      <c r="CO155" s="280"/>
      <c r="CP155" s="280"/>
      <c r="CQ155" s="280"/>
      <c r="CR155" s="280"/>
      <c r="CS155" s="280"/>
      <c r="CT155" s="280"/>
      <c r="CU155" s="280"/>
      <c r="CV155" s="280"/>
      <c r="CW155" s="280"/>
      <c r="CX155" s="280"/>
      <c r="CY155" s="280"/>
      <c r="CZ155" s="280"/>
      <c r="DA155" s="279"/>
      <c r="DB155" s="279"/>
      <c r="DC155" s="279"/>
      <c r="DD155" s="279"/>
      <c r="DE155" s="279"/>
      <c r="DF155" s="279"/>
      <c r="DG155" s="279"/>
      <c r="DH155" s="279"/>
      <c r="DI155" s="279"/>
      <c r="DJ155" s="279"/>
      <c r="DK155" s="279"/>
      <c r="DL155" s="279"/>
      <c r="DM155" s="279"/>
      <c r="DN155" s="279"/>
      <c r="DO155" s="279"/>
      <c r="DP155" s="279"/>
      <c r="DQ155" s="279"/>
      <c r="DR155" s="279"/>
      <c r="DS155" s="279"/>
      <c r="DT155" s="279"/>
      <c r="DU155" s="279"/>
      <c r="DV155" s="279"/>
      <c r="DW155" s="279"/>
      <c r="DX155" s="279"/>
      <c r="DY155" s="279"/>
      <c r="DZ155" s="279"/>
      <c r="EA155" s="279"/>
      <c r="EB155" s="279"/>
      <c r="EC155" s="279"/>
      <c r="ED155" s="279"/>
      <c r="EE155" s="279"/>
    </row>
    <row r="156" spans="1:135" s="6" customFormat="1" ht="13.5">
      <c r="A156" s="279" t="s">
        <v>206</v>
      </c>
      <c r="B156" s="279"/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279"/>
      <c r="BU156" s="279"/>
      <c r="BV156" s="279"/>
      <c r="BW156" s="279"/>
      <c r="BX156" s="279"/>
      <c r="BY156" s="279"/>
      <c r="BZ156" s="279"/>
      <c r="CA156" s="279"/>
      <c r="CB156" s="279"/>
      <c r="CC156" s="279"/>
      <c r="CD156" s="279"/>
      <c r="CE156" s="279"/>
      <c r="CF156" s="279"/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79"/>
      <c r="CQ156" s="279"/>
      <c r="CR156" s="279"/>
      <c r="CS156" s="279"/>
      <c r="CT156" s="279"/>
      <c r="CU156" s="279"/>
      <c r="CV156" s="279"/>
      <c r="CW156" s="279"/>
      <c r="CX156" s="279"/>
      <c r="CY156" s="279"/>
      <c r="CZ156" s="279"/>
      <c r="DA156" s="279"/>
      <c r="DB156" s="279"/>
      <c r="DC156" s="279"/>
      <c r="DD156" s="279"/>
      <c r="DE156" s="279"/>
      <c r="DF156" s="279"/>
      <c r="DG156" s="279"/>
      <c r="DH156" s="279"/>
      <c r="DI156" s="279"/>
      <c r="DJ156" s="279"/>
      <c r="DK156" s="279"/>
      <c r="DL156" s="279"/>
      <c r="DM156" s="279"/>
      <c r="DN156" s="279"/>
      <c r="DO156" s="279"/>
      <c r="DP156" s="279"/>
      <c r="DQ156" s="279"/>
      <c r="DR156" s="279"/>
      <c r="DS156" s="279"/>
      <c r="DT156" s="279"/>
      <c r="DU156" s="279"/>
      <c r="DV156" s="279"/>
      <c r="DW156" s="279"/>
      <c r="DX156" s="279"/>
      <c r="DY156" s="279"/>
      <c r="DZ156" s="279"/>
      <c r="EA156" s="279"/>
      <c r="EB156" s="279"/>
      <c r="EC156" s="279"/>
      <c r="ED156" s="279"/>
      <c r="EE156" s="279"/>
    </row>
    <row r="157" spans="1:135" s="2" customFormat="1" ht="10.5" customHeight="1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4"/>
      <c r="BH157" s="274"/>
      <c r="BI157" s="274"/>
      <c r="BJ157" s="274"/>
      <c r="BK157" s="274"/>
      <c r="BL157" s="274"/>
      <c r="BM157" s="274"/>
      <c r="BN157" s="274"/>
      <c r="BO157" s="274"/>
      <c r="BP157" s="274"/>
      <c r="BQ157" s="274"/>
      <c r="BR157" s="274"/>
      <c r="BS157" s="274"/>
      <c r="BT157" s="274"/>
      <c r="BU157" s="274"/>
      <c r="BV157" s="274"/>
      <c r="BW157" s="274"/>
      <c r="BX157" s="274"/>
      <c r="BY157" s="274"/>
      <c r="BZ157" s="274"/>
      <c r="CA157" s="274"/>
      <c r="CB157" s="274"/>
      <c r="CC157" s="274"/>
      <c r="CD157" s="274"/>
      <c r="CE157" s="274"/>
      <c r="CF157" s="274"/>
      <c r="CG157" s="274"/>
      <c r="CH157" s="274"/>
      <c r="CI157" s="274"/>
      <c r="CJ157" s="274"/>
      <c r="CK157" s="274"/>
      <c r="CL157" s="274"/>
      <c r="CM157" s="274"/>
      <c r="CN157" s="274"/>
      <c r="CO157" s="274"/>
      <c r="CP157" s="274"/>
      <c r="CQ157" s="274"/>
      <c r="CR157" s="274"/>
      <c r="CS157" s="274"/>
      <c r="CT157" s="274"/>
      <c r="CU157" s="274"/>
      <c r="CV157" s="274"/>
      <c r="CW157" s="274"/>
      <c r="CX157" s="274"/>
      <c r="CY157" s="274"/>
      <c r="CZ157" s="274"/>
      <c r="DA157" s="279"/>
      <c r="DB157" s="279"/>
      <c r="DC157" s="279"/>
      <c r="DD157" s="279"/>
      <c r="DE157" s="279"/>
      <c r="DF157" s="279"/>
      <c r="DG157" s="279"/>
      <c r="DH157" s="279"/>
      <c r="DI157" s="279"/>
      <c r="DJ157" s="279"/>
      <c r="DK157" s="279"/>
      <c r="DL157" s="279"/>
      <c r="DM157" s="279"/>
      <c r="DN157" s="279"/>
      <c r="DO157" s="279"/>
      <c r="DP157" s="279"/>
      <c r="DQ157" s="279"/>
      <c r="DR157" s="279"/>
      <c r="DS157" s="279"/>
      <c r="DT157" s="279"/>
      <c r="DU157" s="279"/>
      <c r="DV157" s="279"/>
      <c r="DW157" s="279"/>
      <c r="DX157" s="279"/>
      <c r="DY157" s="279"/>
      <c r="DZ157" s="279"/>
      <c r="EA157" s="279"/>
      <c r="EB157" s="279"/>
      <c r="EC157" s="279"/>
      <c r="ED157" s="279"/>
      <c r="EE157" s="279"/>
    </row>
    <row r="158" spans="1:135" s="2" customFormat="1" ht="30" customHeight="1">
      <c r="A158" s="271" t="s">
        <v>0</v>
      </c>
      <c r="B158" s="272"/>
      <c r="C158" s="272"/>
      <c r="D158" s="272"/>
      <c r="E158" s="272"/>
      <c r="F158" s="273"/>
      <c r="G158" s="271" t="s">
        <v>14</v>
      </c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272"/>
      <c r="BL158" s="272"/>
      <c r="BM158" s="272"/>
      <c r="BN158" s="272"/>
      <c r="BO158" s="272"/>
      <c r="BP158" s="272"/>
      <c r="BQ158" s="272"/>
      <c r="BR158" s="273"/>
      <c r="BS158" s="271" t="s">
        <v>73</v>
      </c>
      <c r="BT158" s="272"/>
      <c r="BU158" s="272"/>
      <c r="BV158" s="272"/>
      <c r="BW158" s="272"/>
      <c r="BX158" s="272"/>
      <c r="BY158" s="272"/>
      <c r="BZ158" s="272"/>
      <c r="CA158" s="272"/>
      <c r="CB158" s="272"/>
      <c r="CC158" s="272"/>
      <c r="CD158" s="272"/>
      <c r="CE158" s="272"/>
      <c r="CF158" s="272"/>
      <c r="CG158" s="272"/>
      <c r="CH158" s="273"/>
      <c r="CI158" s="271" t="s">
        <v>74</v>
      </c>
      <c r="CJ158" s="272"/>
      <c r="CK158" s="272"/>
      <c r="CL158" s="272"/>
      <c r="CM158" s="272"/>
      <c r="CN158" s="272"/>
      <c r="CO158" s="272"/>
      <c r="CP158" s="272"/>
      <c r="CQ158" s="272"/>
      <c r="CR158" s="272"/>
      <c r="CS158" s="272"/>
      <c r="CT158" s="272"/>
      <c r="CU158" s="272"/>
      <c r="CV158" s="272"/>
      <c r="CW158" s="272"/>
      <c r="CX158" s="272"/>
      <c r="CY158" s="272"/>
      <c r="CZ158" s="273"/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79"/>
      <c r="DN158" s="279"/>
      <c r="DO158" s="279"/>
      <c r="DP158" s="279"/>
      <c r="DQ158" s="279"/>
      <c r="DR158" s="279"/>
      <c r="DS158" s="279"/>
      <c r="DT158" s="279"/>
      <c r="DU158" s="279"/>
      <c r="DV158" s="279"/>
      <c r="DW158" s="279"/>
      <c r="DX158" s="279"/>
      <c r="DY158" s="279"/>
      <c r="DZ158" s="279"/>
      <c r="EA158" s="279"/>
      <c r="EB158" s="279"/>
      <c r="EC158" s="279"/>
      <c r="ED158" s="279"/>
      <c r="EE158" s="279"/>
    </row>
    <row r="159" spans="1:135" ht="12.75">
      <c r="A159" s="265">
        <v>1</v>
      </c>
      <c r="B159" s="265"/>
      <c r="C159" s="265"/>
      <c r="D159" s="265"/>
      <c r="E159" s="265"/>
      <c r="F159" s="265"/>
      <c r="G159" s="265">
        <v>2</v>
      </c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F159" s="266"/>
      <c r="AG159" s="266"/>
      <c r="AH159" s="266"/>
      <c r="AI159" s="266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  <c r="AT159" s="266"/>
      <c r="AU159" s="266"/>
      <c r="AV159" s="266"/>
      <c r="AW159" s="266"/>
      <c r="AX159" s="266"/>
      <c r="AY159" s="266"/>
      <c r="AZ159" s="266"/>
      <c r="BA159" s="266"/>
      <c r="BB159" s="266"/>
      <c r="BC159" s="266"/>
      <c r="BD159" s="266"/>
      <c r="BE159" s="266"/>
      <c r="BF159" s="266"/>
      <c r="BG159" s="266"/>
      <c r="BH159" s="266"/>
      <c r="BI159" s="266"/>
      <c r="BJ159" s="266"/>
      <c r="BK159" s="266"/>
      <c r="BL159" s="266"/>
      <c r="BM159" s="266"/>
      <c r="BN159" s="266"/>
      <c r="BO159" s="266"/>
      <c r="BP159" s="266"/>
      <c r="BQ159" s="266"/>
      <c r="BR159" s="267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>
        <v>4</v>
      </c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79"/>
      <c r="DB159" s="279"/>
      <c r="DC159" s="279"/>
      <c r="DD159" s="279"/>
      <c r="DE159" s="279"/>
      <c r="DF159" s="279"/>
      <c r="DG159" s="279"/>
      <c r="DH159" s="279"/>
      <c r="DI159" s="279"/>
      <c r="DJ159" s="279"/>
      <c r="DK159" s="279"/>
      <c r="DL159" s="279"/>
      <c r="DM159" s="279"/>
      <c r="DN159" s="279"/>
      <c r="DO159" s="279"/>
      <c r="DP159" s="279"/>
      <c r="DQ159" s="279"/>
      <c r="DR159" s="279"/>
      <c r="DS159" s="279"/>
      <c r="DT159" s="279"/>
      <c r="DU159" s="279"/>
      <c r="DV159" s="279"/>
      <c r="DW159" s="279"/>
      <c r="DX159" s="279"/>
      <c r="DY159" s="279"/>
      <c r="DZ159" s="279"/>
      <c r="EA159" s="279"/>
      <c r="EB159" s="279"/>
      <c r="EC159" s="279"/>
      <c r="ED159" s="279"/>
      <c r="EE159" s="279"/>
    </row>
    <row r="160" spans="1:135" ht="12.75">
      <c r="A160" s="259" t="s">
        <v>24</v>
      </c>
      <c r="B160" s="259"/>
      <c r="C160" s="259"/>
      <c r="D160" s="259"/>
      <c r="E160" s="259"/>
      <c r="F160" s="259"/>
      <c r="G160" s="262" t="s">
        <v>255</v>
      </c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4"/>
      <c r="BS160" s="261">
        <v>1</v>
      </c>
      <c r="BT160" s="261"/>
      <c r="BU160" s="261"/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>
        <f>2648.9</f>
        <v>2648.9</v>
      </c>
      <c r="CJ160" s="261"/>
      <c r="CK160" s="261"/>
      <c r="CL160" s="261"/>
      <c r="CM160" s="261"/>
      <c r="CN160" s="261"/>
      <c r="CO160" s="261"/>
      <c r="CP160" s="261"/>
      <c r="CQ160" s="261"/>
      <c r="CR160" s="261"/>
      <c r="CS160" s="261"/>
      <c r="CT160" s="261"/>
      <c r="CU160" s="261"/>
      <c r="CV160" s="261"/>
      <c r="CW160" s="261"/>
      <c r="CX160" s="261"/>
      <c r="CY160" s="261"/>
      <c r="CZ160" s="261"/>
      <c r="DA160" s="279"/>
      <c r="DB160" s="279"/>
      <c r="DC160" s="279"/>
      <c r="DD160" s="279"/>
      <c r="DE160" s="279"/>
      <c r="DF160" s="279"/>
      <c r="DG160" s="279"/>
      <c r="DH160" s="279"/>
      <c r="DI160" s="279"/>
      <c r="DJ160" s="279"/>
      <c r="DK160" s="279"/>
      <c r="DL160" s="279"/>
      <c r="DM160" s="279"/>
      <c r="DN160" s="279"/>
      <c r="DO160" s="279"/>
      <c r="DP160" s="279"/>
      <c r="DQ160" s="279"/>
      <c r="DR160" s="279"/>
      <c r="DS160" s="279"/>
      <c r="DT160" s="279"/>
      <c r="DU160" s="279"/>
      <c r="DV160" s="279"/>
      <c r="DW160" s="279"/>
      <c r="DX160" s="279"/>
      <c r="DY160" s="279"/>
      <c r="DZ160" s="279"/>
      <c r="EA160" s="279"/>
      <c r="EB160" s="279"/>
      <c r="EC160" s="279"/>
      <c r="ED160" s="279"/>
      <c r="EE160" s="279"/>
    </row>
    <row r="161" spans="1:135" ht="12.75">
      <c r="A161" s="259" t="s">
        <v>28</v>
      </c>
      <c r="B161" s="259"/>
      <c r="C161" s="259"/>
      <c r="D161" s="259"/>
      <c r="E161" s="259"/>
      <c r="F161" s="259"/>
      <c r="G161" s="262" t="s">
        <v>256</v>
      </c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4"/>
      <c r="BS161" s="261">
        <v>5</v>
      </c>
      <c r="BT161" s="261"/>
      <c r="BU161" s="261"/>
      <c r="BV161" s="261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61">
        <f>15459+2700+9000+14500+8500</f>
        <v>50159</v>
      </c>
      <c r="CJ161" s="261"/>
      <c r="CK161" s="261"/>
      <c r="CL161" s="261"/>
      <c r="CM161" s="261"/>
      <c r="CN161" s="261"/>
      <c r="CO161" s="261"/>
      <c r="CP161" s="261"/>
      <c r="CQ161" s="261"/>
      <c r="CR161" s="261"/>
      <c r="CS161" s="261"/>
      <c r="CT161" s="261"/>
      <c r="CU161" s="261"/>
      <c r="CV161" s="261"/>
      <c r="CW161" s="261"/>
      <c r="CX161" s="261"/>
      <c r="CY161" s="261"/>
      <c r="CZ161" s="261"/>
      <c r="DA161" s="279"/>
      <c r="DB161" s="279"/>
      <c r="DC161" s="279"/>
      <c r="DD161" s="279"/>
      <c r="DE161" s="279"/>
      <c r="DF161" s="279"/>
      <c r="DG161" s="279"/>
      <c r="DH161" s="279"/>
      <c r="DI161" s="279"/>
      <c r="DJ161" s="279"/>
      <c r="DK161" s="279"/>
      <c r="DL161" s="279"/>
      <c r="DM161" s="279"/>
      <c r="DN161" s="279"/>
      <c r="DO161" s="279"/>
      <c r="DP161" s="279"/>
      <c r="DQ161" s="279"/>
      <c r="DR161" s="279"/>
      <c r="DS161" s="279"/>
      <c r="DT161" s="279"/>
      <c r="DU161" s="279"/>
      <c r="DV161" s="279"/>
      <c r="DW161" s="279"/>
      <c r="DX161" s="279"/>
      <c r="DY161" s="279"/>
      <c r="DZ161" s="279"/>
      <c r="EA161" s="279"/>
      <c r="EB161" s="279"/>
      <c r="EC161" s="279"/>
      <c r="ED161" s="279"/>
      <c r="EE161" s="279"/>
    </row>
    <row r="162" spans="1:135" ht="12.75">
      <c r="A162" s="259" t="s">
        <v>34</v>
      </c>
      <c r="B162" s="259"/>
      <c r="C162" s="259"/>
      <c r="D162" s="259"/>
      <c r="E162" s="259"/>
      <c r="F162" s="259"/>
      <c r="G162" s="262" t="s">
        <v>257</v>
      </c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4"/>
      <c r="BS162" s="261">
        <v>5</v>
      </c>
      <c r="BT162" s="261"/>
      <c r="BU162" s="261"/>
      <c r="BV162" s="261"/>
      <c r="BW162" s="261"/>
      <c r="BX162" s="261"/>
      <c r="BY162" s="261"/>
      <c r="BZ162" s="261"/>
      <c r="CA162" s="261"/>
      <c r="CB162" s="261"/>
      <c r="CC162" s="261"/>
      <c r="CD162" s="261"/>
      <c r="CE162" s="261"/>
      <c r="CF162" s="261"/>
      <c r="CG162" s="261"/>
      <c r="CH162" s="261"/>
      <c r="CI162" s="261">
        <f>3000+5000+10000+7050+550+10058</f>
        <v>35658</v>
      </c>
      <c r="CJ162" s="261"/>
      <c r="CK162" s="261"/>
      <c r="CL162" s="261"/>
      <c r="CM162" s="261"/>
      <c r="CN162" s="261"/>
      <c r="CO162" s="261"/>
      <c r="CP162" s="261"/>
      <c r="CQ162" s="261"/>
      <c r="CR162" s="261"/>
      <c r="CS162" s="261"/>
      <c r="CT162" s="261"/>
      <c r="CU162" s="261"/>
      <c r="CV162" s="261"/>
      <c r="CW162" s="261"/>
      <c r="CX162" s="261"/>
      <c r="CY162" s="261"/>
      <c r="CZ162" s="261"/>
      <c r="DA162" s="279"/>
      <c r="DB162" s="279"/>
      <c r="DC162" s="279"/>
      <c r="DD162" s="279"/>
      <c r="DE162" s="279"/>
      <c r="DF162" s="279"/>
      <c r="DG162" s="279"/>
      <c r="DH162" s="279"/>
      <c r="DI162" s="279"/>
      <c r="DJ162" s="279"/>
      <c r="DK162" s="279"/>
      <c r="DL162" s="279"/>
      <c r="DM162" s="279"/>
      <c r="DN162" s="279"/>
      <c r="DO162" s="279"/>
      <c r="DP162" s="279"/>
      <c r="DQ162" s="279"/>
      <c r="DR162" s="279"/>
      <c r="DS162" s="279"/>
      <c r="DT162" s="279"/>
      <c r="DU162" s="279"/>
      <c r="DV162" s="279"/>
      <c r="DW162" s="279"/>
      <c r="DX162" s="279"/>
      <c r="DY162" s="279"/>
      <c r="DZ162" s="279"/>
      <c r="EA162" s="279"/>
      <c r="EB162" s="279"/>
      <c r="EC162" s="279"/>
      <c r="ED162" s="279"/>
      <c r="EE162" s="279"/>
    </row>
    <row r="163" spans="1:135" ht="12.75">
      <c r="A163" s="259" t="s">
        <v>249</v>
      </c>
      <c r="B163" s="259"/>
      <c r="C163" s="259"/>
      <c r="D163" s="259"/>
      <c r="E163" s="259"/>
      <c r="F163" s="259"/>
      <c r="G163" s="262" t="s">
        <v>258</v>
      </c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4"/>
      <c r="BS163" s="261">
        <v>1</v>
      </c>
      <c r="BT163" s="261"/>
      <c r="BU163" s="261"/>
      <c r="BV163" s="261"/>
      <c r="BW163" s="261"/>
      <c r="BX163" s="261"/>
      <c r="BY163" s="261"/>
      <c r="BZ163" s="261"/>
      <c r="CA163" s="261"/>
      <c r="CB163" s="261"/>
      <c r="CC163" s="261"/>
      <c r="CD163" s="261"/>
      <c r="CE163" s="261"/>
      <c r="CF163" s="261"/>
      <c r="CG163" s="261"/>
      <c r="CH163" s="261"/>
      <c r="CI163" s="261">
        <v>35142</v>
      </c>
      <c r="CJ163" s="261"/>
      <c r="CK163" s="261"/>
      <c r="CL163" s="261"/>
      <c r="CM163" s="261"/>
      <c r="CN163" s="261"/>
      <c r="CO163" s="261"/>
      <c r="CP163" s="261"/>
      <c r="CQ163" s="261"/>
      <c r="CR163" s="261"/>
      <c r="CS163" s="261"/>
      <c r="CT163" s="261"/>
      <c r="CU163" s="261"/>
      <c r="CV163" s="261"/>
      <c r="CW163" s="261"/>
      <c r="CX163" s="261"/>
      <c r="CY163" s="261"/>
      <c r="CZ163" s="261"/>
      <c r="DA163" s="279"/>
      <c r="DB163" s="279"/>
      <c r="DC163" s="279"/>
      <c r="DD163" s="279"/>
      <c r="DE163" s="279"/>
      <c r="DF163" s="279"/>
      <c r="DG163" s="279"/>
      <c r="DH163" s="279"/>
      <c r="DI163" s="279"/>
      <c r="DJ163" s="279"/>
      <c r="DK163" s="279"/>
      <c r="DL163" s="279"/>
      <c r="DM163" s="279"/>
      <c r="DN163" s="279"/>
      <c r="DO163" s="279"/>
      <c r="DP163" s="279"/>
      <c r="DQ163" s="279"/>
      <c r="DR163" s="279"/>
      <c r="DS163" s="279"/>
      <c r="DT163" s="279"/>
      <c r="DU163" s="279"/>
      <c r="DV163" s="279"/>
      <c r="DW163" s="279"/>
      <c r="DX163" s="279"/>
      <c r="DY163" s="279"/>
      <c r="DZ163" s="279"/>
      <c r="EA163" s="279"/>
      <c r="EB163" s="279"/>
      <c r="EC163" s="279"/>
      <c r="ED163" s="279"/>
      <c r="EE163" s="279"/>
    </row>
    <row r="164" spans="1:135" ht="12.75" hidden="1">
      <c r="A164" s="259"/>
      <c r="B164" s="259"/>
      <c r="C164" s="259"/>
      <c r="D164" s="259"/>
      <c r="E164" s="259"/>
      <c r="F164" s="259"/>
      <c r="G164" s="262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4"/>
      <c r="BS164" s="261"/>
      <c r="BT164" s="261"/>
      <c r="BU164" s="261"/>
      <c r="BV164" s="261"/>
      <c r="BW164" s="261"/>
      <c r="BX164" s="261"/>
      <c r="BY164" s="261"/>
      <c r="BZ164" s="261"/>
      <c r="CA164" s="261"/>
      <c r="CB164" s="261"/>
      <c r="CC164" s="261"/>
      <c r="CD164" s="261"/>
      <c r="CE164" s="261"/>
      <c r="CF164" s="261"/>
      <c r="CG164" s="261"/>
      <c r="CH164" s="261"/>
      <c r="CI164" s="261"/>
      <c r="CJ164" s="261"/>
      <c r="CK164" s="261"/>
      <c r="CL164" s="261"/>
      <c r="CM164" s="261"/>
      <c r="CN164" s="261"/>
      <c r="CO164" s="261"/>
      <c r="CP164" s="261"/>
      <c r="CQ164" s="261"/>
      <c r="CR164" s="261"/>
      <c r="CS164" s="261"/>
      <c r="CT164" s="261"/>
      <c r="CU164" s="261"/>
      <c r="CV164" s="261"/>
      <c r="CW164" s="261"/>
      <c r="CX164" s="261"/>
      <c r="CY164" s="261"/>
      <c r="CZ164" s="261"/>
      <c r="DA164" s="279"/>
      <c r="DB164" s="279"/>
      <c r="DC164" s="279"/>
      <c r="DD164" s="279"/>
      <c r="DE164" s="279"/>
      <c r="DF164" s="279"/>
      <c r="DG164" s="279"/>
      <c r="DH164" s="279"/>
      <c r="DI164" s="279"/>
      <c r="DJ164" s="279"/>
      <c r="DK164" s="279"/>
      <c r="DL164" s="279"/>
      <c r="DM164" s="279"/>
      <c r="DN164" s="279"/>
      <c r="DO164" s="279"/>
      <c r="DP164" s="279"/>
      <c r="DQ164" s="279"/>
      <c r="DR164" s="279"/>
      <c r="DS164" s="279"/>
      <c r="DT164" s="279"/>
      <c r="DU164" s="279"/>
      <c r="DV164" s="279"/>
      <c r="DW164" s="279"/>
      <c r="DX164" s="279"/>
      <c r="DY164" s="279"/>
      <c r="DZ164" s="279"/>
      <c r="EA164" s="279"/>
      <c r="EB164" s="279"/>
      <c r="EC164" s="279"/>
      <c r="ED164" s="279"/>
      <c r="EE164" s="279"/>
    </row>
    <row r="165" spans="1:135" ht="12.75" hidden="1">
      <c r="A165" s="259"/>
      <c r="B165" s="259"/>
      <c r="C165" s="259"/>
      <c r="D165" s="259"/>
      <c r="E165" s="259"/>
      <c r="F165" s="259"/>
      <c r="G165" s="262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4"/>
      <c r="BS165" s="261"/>
      <c r="BT165" s="261"/>
      <c r="BU165" s="261"/>
      <c r="BV165" s="261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61"/>
      <c r="CJ165" s="261"/>
      <c r="CK165" s="261"/>
      <c r="CL165" s="261"/>
      <c r="CM165" s="261"/>
      <c r="CN165" s="261"/>
      <c r="CO165" s="261"/>
      <c r="CP165" s="261"/>
      <c r="CQ165" s="261"/>
      <c r="CR165" s="261"/>
      <c r="CS165" s="261"/>
      <c r="CT165" s="261"/>
      <c r="CU165" s="261"/>
      <c r="CV165" s="261"/>
      <c r="CW165" s="261"/>
      <c r="CX165" s="261"/>
      <c r="CY165" s="261"/>
      <c r="CZ165" s="261"/>
      <c r="DA165" s="279"/>
      <c r="DB165" s="279"/>
      <c r="DC165" s="279"/>
      <c r="DD165" s="279"/>
      <c r="DE165" s="279"/>
      <c r="DF165" s="279"/>
      <c r="DG165" s="279"/>
      <c r="DH165" s="279"/>
      <c r="DI165" s="279"/>
      <c r="DJ165" s="279"/>
      <c r="DK165" s="279"/>
      <c r="DL165" s="279"/>
      <c r="DM165" s="279"/>
      <c r="DN165" s="279"/>
      <c r="DO165" s="279"/>
      <c r="DP165" s="279"/>
      <c r="DQ165" s="279"/>
      <c r="DR165" s="279"/>
      <c r="DS165" s="279"/>
      <c r="DT165" s="279"/>
      <c r="DU165" s="279"/>
      <c r="DV165" s="279"/>
      <c r="DW165" s="279"/>
      <c r="DX165" s="279"/>
      <c r="DY165" s="279"/>
      <c r="DZ165" s="279"/>
      <c r="EA165" s="279"/>
      <c r="EB165" s="279"/>
      <c r="EC165" s="279"/>
      <c r="ED165" s="279"/>
      <c r="EE165" s="279"/>
    </row>
    <row r="166" spans="1:135" s="2" customFormat="1" ht="15" customHeight="1" hidden="1">
      <c r="A166" s="259"/>
      <c r="B166" s="259"/>
      <c r="C166" s="259"/>
      <c r="D166" s="259"/>
      <c r="E166" s="259"/>
      <c r="F166" s="259"/>
      <c r="G166" s="262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4"/>
      <c r="BS166" s="261"/>
      <c r="BT166" s="261"/>
      <c r="BU166" s="261"/>
      <c r="BV166" s="261"/>
      <c r="BW166" s="261"/>
      <c r="BX166" s="261"/>
      <c r="BY166" s="261"/>
      <c r="BZ166" s="261"/>
      <c r="CA166" s="261"/>
      <c r="CB166" s="261"/>
      <c r="CC166" s="261"/>
      <c r="CD166" s="261"/>
      <c r="CE166" s="261"/>
      <c r="CF166" s="261"/>
      <c r="CG166" s="261"/>
      <c r="CH166" s="261"/>
      <c r="CI166" s="261"/>
      <c r="CJ166" s="261"/>
      <c r="CK166" s="261"/>
      <c r="CL166" s="261"/>
      <c r="CM166" s="261"/>
      <c r="CN166" s="261"/>
      <c r="CO166" s="261"/>
      <c r="CP166" s="261"/>
      <c r="CQ166" s="261"/>
      <c r="CR166" s="261"/>
      <c r="CS166" s="261"/>
      <c r="CT166" s="261"/>
      <c r="CU166" s="261"/>
      <c r="CV166" s="261"/>
      <c r="CW166" s="261"/>
      <c r="CX166" s="261"/>
      <c r="CY166" s="261"/>
      <c r="CZ166" s="261"/>
      <c r="DA166" s="279"/>
      <c r="DB166" s="279"/>
      <c r="DC166" s="279"/>
      <c r="DD166" s="279"/>
      <c r="DE166" s="279"/>
      <c r="DF166" s="279"/>
      <c r="DG166" s="279"/>
      <c r="DH166" s="279"/>
      <c r="DI166" s="279"/>
      <c r="DJ166" s="279"/>
      <c r="DK166" s="279"/>
      <c r="DL166" s="279"/>
      <c r="DM166" s="279"/>
      <c r="DN166" s="279"/>
      <c r="DO166" s="279"/>
      <c r="DP166" s="279"/>
      <c r="DQ166" s="279"/>
      <c r="DR166" s="279"/>
      <c r="DS166" s="279"/>
      <c r="DT166" s="279"/>
      <c r="DU166" s="279"/>
      <c r="DV166" s="279"/>
      <c r="DW166" s="279"/>
      <c r="DX166" s="279"/>
      <c r="DY166" s="279"/>
      <c r="DZ166" s="279"/>
      <c r="EA166" s="279"/>
      <c r="EB166" s="279"/>
      <c r="EC166" s="279"/>
      <c r="ED166" s="279"/>
      <c r="EE166" s="279"/>
    </row>
    <row r="167" spans="1:135" s="2" customFormat="1" ht="15" customHeight="1" hidden="1">
      <c r="A167" s="259"/>
      <c r="B167" s="259"/>
      <c r="C167" s="259"/>
      <c r="D167" s="259"/>
      <c r="E167" s="259"/>
      <c r="F167" s="259"/>
      <c r="G167" s="262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4"/>
      <c r="BS167" s="261"/>
      <c r="BT167" s="261"/>
      <c r="BU167" s="261"/>
      <c r="BV167" s="261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61"/>
      <c r="CJ167" s="261"/>
      <c r="CK167" s="261"/>
      <c r="CL167" s="261"/>
      <c r="CM167" s="261"/>
      <c r="CN167" s="261"/>
      <c r="CO167" s="261"/>
      <c r="CP167" s="261"/>
      <c r="CQ167" s="261"/>
      <c r="CR167" s="261"/>
      <c r="CS167" s="261"/>
      <c r="CT167" s="261"/>
      <c r="CU167" s="261"/>
      <c r="CV167" s="261"/>
      <c r="CW167" s="261"/>
      <c r="CX167" s="261"/>
      <c r="CY167" s="261"/>
      <c r="CZ167" s="261"/>
      <c r="DA167" s="279"/>
      <c r="DB167" s="279"/>
      <c r="DC167" s="279"/>
      <c r="DD167" s="279"/>
      <c r="DE167" s="279"/>
      <c r="DF167" s="279"/>
      <c r="DG167" s="279"/>
      <c r="DH167" s="279"/>
      <c r="DI167" s="279"/>
      <c r="DJ167" s="279"/>
      <c r="DK167" s="279"/>
      <c r="DL167" s="279"/>
      <c r="DM167" s="279"/>
      <c r="DN167" s="279"/>
      <c r="DO167" s="279"/>
      <c r="DP167" s="279"/>
      <c r="DQ167" s="279"/>
      <c r="DR167" s="279"/>
      <c r="DS167" s="279"/>
      <c r="DT167" s="279"/>
      <c r="DU167" s="279"/>
      <c r="DV167" s="279"/>
      <c r="DW167" s="279"/>
      <c r="DX167" s="279"/>
      <c r="DY167" s="279"/>
      <c r="DZ167" s="279"/>
      <c r="EA167" s="279"/>
      <c r="EB167" s="279"/>
      <c r="EC167" s="279"/>
      <c r="ED167" s="279"/>
      <c r="EE167" s="279"/>
    </row>
    <row r="168" spans="1:135" s="2" customFormat="1" ht="15" customHeight="1">
      <c r="A168" s="259" t="s">
        <v>251</v>
      </c>
      <c r="B168" s="259"/>
      <c r="C168" s="259"/>
      <c r="D168" s="259"/>
      <c r="E168" s="259"/>
      <c r="F168" s="259"/>
      <c r="G168" s="262" t="s">
        <v>343</v>
      </c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4"/>
      <c r="BS168" s="268">
        <v>1</v>
      </c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70"/>
      <c r="CI168" s="268">
        <v>1000</v>
      </c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70"/>
      <c r="DA168" s="279"/>
      <c r="DB168" s="279"/>
      <c r="DC168" s="279"/>
      <c r="DD168" s="279"/>
      <c r="DE168" s="279"/>
      <c r="DF168" s="279"/>
      <c r="DG168" s="279"/>
      <c r="DH168" s="279"/>
      <c r="DI168" s="279"/>
      <c r="DJ168" s="279"/>
      <c r="DK168" s="279"/>
      <c r="DL168" s="279"/>
      <c r="DM168" s="279"/>
      <c r="DN168" s="279"/>
      <c r="DO168" s="279"/>
      <c r="DP168" s="279"/>
      <c r="DQ168" s="279"/>
      <c r="DR168" s="279"/>
      <c r="DS168" s="279"/>
      <c r="DT168" s="279"/>
      <c r="DU168" s="279"/>
      <c r="DV168" s="279"/>
      <c r="DW168" s="279"/>
      <c r="DX168" s="279"/>
      <c r="DY168" s="279"/>
      <c r="DZ168" s="279"/>
      <c r="EA168" s="279"/>
      <c r="EB168" s="279"/>
      <c r="EC168" s="279"/>
      <c r="ED168" s="279"/>
      <c r="EE168" s="279"/>
    </row>
    <row r="169" spans="1:135" s="2" customFormat="1" ht="15" customHeight="1">
      <c r="A169" s="259" t="s">
        <v>253</v>
      </c>
      <c r="B169" s="259"/>
      <c r="C169" s="259"/>
      <c r="D169" s="259"/>
      <c r="E169" s="259"/>
      <c r="F169" s="259"/>
      <c r="G169" s="262" t="s">
        <v>345</v>
      </c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  <c r="AL169" s="263"/>
      <c r="AM169" s="263"/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4"/>
      <c r="BS169" s="268">
        <v>4</v>
      </c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70"/>
      <c r="CI169" s="268">
        <f>8400+14700+7350+2100</f>
        <v>32550</v>
      </c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70"/>
      <c r="DA169" s="279"/>
      <c r="DB169" s="279"/>
      <c r="DC169" s="279"/>
      <c r="DD169" s="279"/>
      <c r="DE169" s="279"/>
      <c r="DF169" s="279"/>
      <c r="DG169" s="279"/>
      <c r="DH169" s="279"/>
      <c r="DI169" s="279"/>
      <c r="DJ169" s="279"/>
      <c r="DK169" s="279"/>
      <c r="DL169" s="279"/>
      <c r="DM169" s="279"/>
      <c r="DN169" s="279"/>
      <c r="DO169" s="279"/>
      <c r="DP169" s="279"/>
      <c r="DQ169" s="279"/>
      <c r="DR169" s="279"/>
      <c r="DS169" s="279"/>
      <c r="DT169" s="279"/>
      <c r="DU169" s="279"/>
      <c r="DV169" s="279"/>
      <c r="DW169" s="279"/>
      <c r="DX169" s="279"/>
      <c r="DY169" s="279"/>
      <c r="DZ169" s="279"/>
      <c r="EA169" s="279"/>
      <c r="EB169" s="279"/>
      <c r="EC169" s="279"/>
      <c r="ED169" s="279"/>
      <c r="EE169" s="279"/>
    </row>
    <row r="170" spans="1:135" s="2" customFormat="1" ht="15" customHeight="1">
      <c r="A170" s="259"/>
      <c r="B170" s="259"/>
      <c r="C170" s="259"/>
      <c r="D170" s="259"/>
      <c r="E170" s="259"/>
      <c r="F170" s="259"/>
      <c r="G170" s="275" t="s">
        <v>8</v>
      </c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6"/>
      <c r="AV170" s="276"/>
      <c r="AW170" s="276"/>
      <c r="AX170" s="276"/>
      <c r="AY170" s="276"/>
      <c r="AZ170" s="276"/>
      <c r="BA170" s="276"/>
      <c r="BB170" s="276"/>
      <c r="BC170" s="276"/>
      <c r="BD170" s="276"/>
      <c r="BE170" s="276"/>
      <c r="BF170" s="276"/>
      <c r="BG170" s="276"/>
      <c r="BH170" s="276"/>
      <c r="BI170" s="276"/>
      <c r="BJ170" s="276"/>
      <c r="BK170" s="276"/>
      <c r="BL170" s="276"/>
      <c r="BM170" s="276"/>
      <c r="BN170" s="276"/>
      <c r="BO170" s="276"/>
      <c r="BP170" s="276"/>
      <c r="BQ170" s="276"/>
      <c r="BR170" s="277"/>
      <c r="BS170" s="278" t="s">
        <v>9</v>
      </c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61">
        <f>SUM(CI160:CZ169)</f>
        <v>157157.9</v>
      </c>
      <c r="CJ170" s="261"/>
      <c r="CK170" s="261"/>
      <c r="CL170" s="261"/>
      <c r="CM170" s="261"/>
      <c r="CN170" s="261"/>
      <c r="CO170" s="261"/>
      <c r="CP170" s="261"/>
      <c r="CQ170" s="261"/>
      <c r="CR170" s="261"/>
      <c r="CS170" s="261"/>
      <c r="CT170" s="261"/>
      <c r="CU170" s="261"/>
      <c r="CV170" s="261"/>
      <c r="CW170" s="261"/>
      <c r="CX170" s="261"/>
      <c r="CY170" s="261"/>
      <c r="CZ170" s="261"/>
      <c r="DA170" s="279"/>
      <c r="DB170" s="279"/>
      <c r="DC170" s="279"/>
      <c r="DD170" s="279"/>
      <c r="DE170" s="279"/>
      <c r="DF170" s="279"/>
      <c r="DG170" s="279"/>
      <c r="DH170" s="279"/>
      <c r="DI170" s="279"/>
      <c r="DJ170" s="279"/>
      <c r="DK170" s="279"/>
      <c r="DL170" s="279"/>
      <c r="DM170" s="279"/>
      <c r="DN170" s="279"/>
      <c r="DO170" s="279"/>
      <c r="DP170" s="279"/>
      <c r="DQ170" s="279"/>
      <c r="DR170" s="279"/>
      <c r="DS170" s="279"/>
      <c r="DT170" s="279"/>
      <c r="DU170" s="279"/>
      <c r="DV170" s="279"/>
      <c r="DW170" s="279"/>
      <c r="DX170" s="279"/>
      <c r="DY170" s="279"/>
      <c r="DZ170" s="279"/>
      <c r="EA170" s="279"/>
      <c r="EB170" s="279"/>
      <c r="EC170" s="279"/>
      <c r="ED170" s="279"/>
      <c r="EE170" s="279"/>
    </row>
    <row r="171" spans="1:135" s="2" customFormat="1" ht="12.75" customHeight="1">
      <c r="A171" s="280"/>
      <c r="B171" s="280"/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0"/>
      <c r="BF171" s="280"/>
      <c r="BG171" s="280"/>
      <c r="BH171" s="280"/>
      <c r="BI171" s="280"/>
      <c r="BJ171" s="280"/>
      <c r="BK171" s="280"/>
      <c r="BL171" s="280"/>
      <c r="BM171" s="280"/>
      <c r="BN171" s="280"/>
      <c r="BO171" s="280"/>
      <c r="BP171" s="280"/>
      <c r="BQ171" s="280"/>
      <c r="BR171" s="280"/>
      <c r="BS171" s="280"/>
      <c r="BT171" s="280"/>
      <c r="BU171" s="280"/>
      <c r="BV171" s="280"/>
      <c r="BW171" s="280"/>
      <c r="BX171" s="280"/>
      <c r="BY171" s="280"/>
      <c r="BZ171" s="280"/>
      <c r="CA171" s="280"/>
      <c r="CB171" s="280"/>
      <c r="CC171" s="280"/>
      <c r="CD171" s="280"/>
      <c r="CE171" s="280"/>
      <c r="CF171" s="280"/>
      <c r="CG171" s="280"/>
      <c r="CH171" s="280"/>
      <c r="CI171" s="280"/>
      <c r="CJ171" s="280"/>
      <c r="CK171" s="280"/>
      <c r="CL171" s="280"/>
      <c r="CM171" s="280"/>
      <c r="CN171" s="280"/>
      <c r="CO171" s="280"/>
      <c r="CP171" s="280"/>
      <c r="CQ171" s="280"/>
      <c r="CR171" s="280"/>
      <c r="CS171" s="280"/>
      <c r="CT171" s="280"/>
      <c r="CU171" s="280"/>
      <c r="CV171" s="280"/>
      <c r="CW171" s="280"/>
      <c r="CX171" s="280"/>
      <c r="CY171" s="280"/>
      <c r="CZ171" s="280"/>
      <c r="DA171" s="279"/>
      <c r="DB171" s="279"/>
      <c r="DC171" s="279"/>
      <c r="DD171" s="279"/>
      <c r="DE171" s="279"/>
      <c r="DF171" s="279"/>
      <c r="DG171" s="279"/>
      <c r="DH171" s="279"/>
      <c r="DI171" s="279"/>
      <c r="DJ171" s="279"/>
      <c r="DK171" s="279"/>
      <c r="DL171" s="279"/>
      <c r="DM171" s="279"/>
      <c r="DN171" s="279"/>
      <c r="DO171" s="279"/>
      <c r="DP171" s="279"/>
      <c r="DQ171" s="279"/>
      <c r="DR171" s="279"/>
      <c r="DS171" s="279"/>
      <c r="DT171" s="279"/>
      <c r="DU171" s="279"/>
      <c r="DV171" s="279"/>
      <c r="DW171" s="279"/>
      <c r="DX171" s="279"/>
      <c r="DY171" s="279"/>
      <c r="DZ171" s="279"/>
      <c r="EA171" s="279"/>
      <c r="EB171" s="279"/>
      <c r="EC171" s="279"/>
      <c r="ED171" s="279"/>
      <c r="EE171" s="279"/>
    </row>
    <row r="172" spans="1:135" s="2" customFormat="1" ht="29.25" customHeight="1">
      <c r="A172" s="339" t="s">
        <v>207</v>
      </c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0"/>
      <c r="AE172" s="340"/>
      <c r="AF172" s="340"/>
      <c r="AG172" s="340"/>
      <c r="AH172" s="340"/>
      <c r="AI172" s="340"/>
      <c r="AJ172" s="340"/>
      <c r="AK172" s="340"/>
      <c r="AL172" s="340"/>
      <c r="AM172" s="340"/>
      <c r="AN172" s="340"/>
      <c r="AO172" s="340"/>
      <c r="AP172" s="340"/>
      <c r="AQ172" s="340"/>
      <c r="AR172" s="340"/>
      <c r="AS172" s="340"/>
      <c r="AT172" s="340"/>
      <c r="AU172" s="340"/>
      <c r="AV172" s="340"/>
      <c r="AW172" s="340"/>
      <c r="AX172" s="340"/>
      <c r="AY172" s="340"/>
      <c r="AZ172" s="340"/>
      <c r="BA172" s="340"/>
      <c r="BB172" s="340"/>
      <c r="BC172" s="340"/>
      <c r="BD172" s="340"/>
      <c r="BE172" s="340"/>
      <c r="BF172" s="340"/>
      <c r="BG172" s="340"/>
      <c r="BH172" s="340"/>
      <c r="BI172" s="340"/>
      <c r="BJ172" s="340"/>
      <c r="BK172" s="340"/>
      <c r="BL172" s="340"/>
      <c r="BM172" s="340"/>
      <c r="BN172" s="340"/>
      <c r="BO172" s="340"/>
      <c r="BP172" s="340"/>
      <c r="BQ172" s="340"/>
      <c r="BR172" s="340"/>
      <c r="BS172" s="340"/>
      <c r="BT172" s="340"/>
      <c r="BU172" s="340"/>
      <c r="BV172" s="340"/>
      <c r="BW172" s="340"/>
      <c r="BX172" s="340"/>
      <c r="BY172" s="340"/>
      <c r="BZ172" s="340"/>
      <c r="CA172" s="340"/>
      <c r="CB172" s="340"/>
      <c r="CC172" s="340"/>
      <c r="CD172" s="340"/>
      <c r="CE172" s="340"/>
      <c r="CF172" s="340"/>
      <c r="CG172" s="340"/>
      <c r="CH172" s="340"/>
      <c r="CI172" s="340"/>
      <c r="CJ172" s="340"/>
      <c r="CK172" s="340"/>
      <c r="CL172" s="340"/>
      <c r="CM172" s="340"/>
      <c r="CN172" s="340"/>
      <c r="CO172" s="340"/>
      <c r="CP172" s="340"/>
      <c r="CQ172" s="340"/>
      <c r="CR172" s="340"/>
      <c r="CS172" s="340"/>
      <c r="CT172" s="340"/>
      <c r="CU172" s="340"/>
      <c r="CV172" s="340"/>
      <c r="CW172" s="340"/>
      <c r="CX172" s="340"/>
      <c r="CY172" s="340"/>
      <c r="CZ172" s="340"/>
      <c r="DA172" s="279"/>
      <c r="DB172" s="279"/>
      <c r="DC172" s="279"/>
      <c r="DD172" s="279"/>
      <c r="DE172" s="279"/>
      <c r="DF172" s="279"/>
      <c r="DG172" s="279"/>
      <c r="DH172" s="279"/>
      <c r="DI172" s="279"/>
      <c r="DJ172" s="279"/>
      <c r="DK172" s="279"/>
      <c r="DL172" s="279"/>
      <c r="DM172" s="279"/>
      <c r="DN172" s="279"/>
      <c r="DO172" s="279"/>
      <c r="DP172" s="279"/>
      <c r="DQ172" s="279"/>
      <c r="DR172" s="279"/>
      <c r="DS172" s="279"/>
      <c r="DT172" s="279"/>
      <c r="DU172" s="279"/>
      <c r="DV172" s="279"/>
      <c r="DW172" s="279"/>
      <c r="DX172" s="279"/>
      <c r="DY172" s="279"/>
      <c r="DZ172" s="279"/>
      <c r="EA172" s="279"/>
      <c r="EB172" s="279"/>
      <c r="EC172" s="279"/>
      <c r="ED172" s="279"/>
      <c r="EE172" s="279"/>
    </row>
    <row r="173" spans="1:135" s="2" customFormat="1" ht="12" customHeight="1">
      <c r="A173" s="274"/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274"/>
      <c r="AY173" s="274"/>
      <c r="AZ173" s="274"/>
      <c r="BA173" s="274"/>
      <c r="BB173" s="274"/>
      <c r="BC173" s="274"/>
      <c r="BD173" s="274"/>
      <c r="BE173" s="274"/>
      <c r="BF173" s="274"/>
      <c r="BG173" s="274"/>
      <c r="BH173" s="274"/>
      <c r="BI173" s="274"/>
      <c r="BJ173" s="274"/>
      <c r="BK173" s="274"/>
      <c r="BL173" s="274"/>
      <c r="BM173" s="274"/>
      <c r="BN173" s="274"/>
      <c r="BO173" s="274"/>
      <c r="BP173" s="274"/>
      <c r="BQ173" s="274"/>
      <c r="BR173" s="274"/>
      <c r="BS173" s="274"/>
      <c r="BT173" s="274"/>
      <c r="BU173" s="274"/>
      <c r="BV173" s="274"/>
      <c r="BW173" s="274"/>
      <c r="BX173" s="274"/>
      <c r="BY173" s="274"/>
      <c r="BZ173" s="274"/>
      <c r="CA173" s="274"/>
      <c r="CB173" s="274"/>
      <c r="CC173" s="274"/>
      <c r="CD173" s="274"/>
      <c r="CE173" s="274"/>
      <c r="CF173" s="274"/>
      <c r="CG173" s="274"/>
      <c r="CH173" s="274"/>
      <c r="CI173" s="274"/>
      <c r="CJ173" s="274"/>
      <c r="CK173" s="274"/>
      <c r="CL173" s="274"/>
      <c r="CM173" s="274"/>
      <c r="CN173" s="274"/>
      <c r="CO173" s="274"/>
      <c r="CP173" s="274"/>
      <c r="CQ173" s="274"/>
      <c r="CR173" s="274"/>
      <c r="CS173" s="274"/>
      <c r="CT173" s="274"/>
      <c r="CU173" s="274"/>
      <c r="CV173" s="274"/>
      <c r="CW173" s="274"/>
      <c r="CX173" s="274"/>
      <c r="CY173" s="274"/>
      <c r="CZ173" s="274"/>
      <c r="DA173" s="279"/>
      <c r="DB173" s="279"/>
      <c r="DC173" s="279"/>
      <c r="DD173" s="279"/>
      <c r="DE173" s="279"/>
      <c r="DF173" s="279"/>
      <c r="DG173" s="279"/>
      <c r="DH173" s="279"/>
      <c r="DI173" s="279"/>
      <c r="DJ173" s="279"/>
      <c r="DK173" s="279"/>
      <c r="DL173" s="279"/>
      <c r="DM173" s="279"/>
      <c r="DN173" s="279"/>
      <c r="DO173" s="279"/>
      <c r="DP173" s="279"/>
      <c r="DQ173" s="279"/>
      <c r="DR173" s="279"/>
      <c r="DS173" s="279"/>
      <c r="DT173" s="279"/>
      <c r="DU173" s="279"/>
      <c r="DV173" s="279"/>
      <c r="DW173" s="279"/>
      <c r="DX173" s="279"/>
      <c r="DY173" s="279"/>
      <c r="DZ173" s="279"/>
      <c r="EA173" s="279"/>
      <c r="EB173" s="279"/>
      <c r="EC173" s="279"/>
      <c r="ED173" s="279"/>
      <c r="EE173" s="279"/>
    </row>
    <row r="174" spans="1:135" s="2" customFormat="1" ht="30" customHeight="1">
      <c r="A174" s="271" t="s">
        <v>0</v>
      </c>
      <c r="B174" s="272"/>
      <c r="C174" s="272"/>
      <c r="D174" s="272"/>
      <c r="E174" s="272"/>
      <c r="F174" s="273"/>
      <c r="G174" s="271" t="s">
        <v>14</v>
      </c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3"/>
      <c r="BC174" s="271" t="s">
        <v>66</v>
      </c>
      <c r="BD174" s="272"/>
      <c r="BE174" s="272"/>
      <c r="BF174" s="272"/>
      <c r="BG174" s="272"/>
      <c r="BH174" s="272"/>
      <c r="BI174" s="272"/>
      <c r="BJ174" s="272"/>
      <c r="BK174" s="272"/>
      <c r="BL174" s="272"/>
      <c r="BM174" s="272"/>
      <c r="BN174" s="272"/>
      <c r="BO174" s="272"/>
      <c r="BP174" s="272"/>
      <c r="BQ174" s="272"/>
      <c r="BR174" s="273"/>
      <c r="BS174" s="271" t="s">
        <v>75</v>
      </c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272"/>
      <c r="CD174" s="272"/>
      <c r="CE174" s="272"/>
      <c r="CF174" s="272"/>
      <c r="CG174" s="272"/>
      <c r="CH174" s="273"/>
      <c r="CI174" s="271" t="s">
        <v>46</v>
      </c>
      <c r="CJ174" s="272"/>
      <c r="CK174" s="272"/>
      <c r="CL174" s="272"/>
      <c r="CM174" s="272"/>
      <c r="CN174" s="272"/>
      <c r="CO174" s="272"/>
      <c r="CP174" s="272"/>
      <c r="CQ174" s="272"/>
      <c r="CR174" s="272"/>
      <c r="CS174" s="272"/>
      <c r="CT174" s="272"/>
      <c r="CU174" s="272"/>
      <c r="CV174" s="272"/>
      <c r="CW174" s="272"/>
      <c r="CX174" s="272"/>
      <c r="CY174" s="272"/>
      <c r="CZ174" s="273"/>
      <c r="DA174" s="279"/>
      <c r="DB174" s="279"/>
      <c r="DC174" s="279"/>
      <c r="DD174" s="279"/>
      <c r="DE174" s="279"/>
      <c r="DF174" s="279"/>
      <c r="DG174" s="279"/>
      <c r="DH174" s="279"/>
      <c r="DI174" s="279"/>
      <c r="DJ174" s="279"/>
      <c r="DK174" s="279"/>
      <c r="DL174" s="279"/>
      <c r="DM174" s="279"/>
      <c r="DN174" s="279"/>
      <c r="DO174" s="279"/>
      <c r="DP174" s="279"/>
      <c r="DQ174" s="279"/>
      <c r="DR174" s="279"/>
      <c r="DS174" s="279"/>
      <c r="DT174" s="279"/>
      <c r="DU174" s="279"/>
      <c r="DV174" s="279"/>
      <c r="DW174" s="279"/>
      <c r="DX174" s="279"/>
      <c r="DY174" s="279"/>
      <c r="DZ174" s="279"/>
      <c r="EA174" s="279"/>
      <c r="EB174" s="279"/>
      <c r="EC174" s="279"/>
      <c r="ED174" s="279"/>
      <c r="EE174" s="279"/>
    </row>
    <row r="175" spans="1:135" s="2" customFormat="1" ht="15" customHeight="1">
      <c r="A175" s="265">
        <v>1</v>
      </c>
      <c r="B175" s="265"/>
      <c r="C175" s="265"/>
      <c r="D175" s="265"/>
      <c r="E175" s="265"/>
      <c r="F175" s="265"/>
      <c r="G175" s="265">
        <v>2</v>
      </c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>
        <v>3</v>
      </c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>
        <v>4</v>
      </c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>
        <v>5</v>
      </c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79"/>
      <c r="DB175" s="279"/>
      <c r="DC175" s="279"/>
      <c r="DD175" s="279"/>
      <c r="DE175" s="279"/>
      <c r="DF175" s="279"/>
      <c r="DG175" s="279"/>
      <c r="DH175" s="279"/>
      <c r="DI175" s="279"/>
      <c r="DJ175" s="279"/>
      <c r="DK175" s="279"/>
      <c r="DL175" s="279"/>
      <c r="DM175" s="279"/>
      <c r="DN175" s="279"/>
      <c r="DO175" s="279"/>
      <c r="DP175" s="279"/>
      <c r="DQ175" s="279"/>
      <c r="DR175" s="279"/>
      <c r="DS175" s="279"/>
      <c r="DT175" s="279"/>
      <c r="DU175" s="279"/>
      <c r="DV175" s="279"/>
      <c r="DW175" s="279"/>
      <c r="DX175" s="279"/>
      <c r="DY175" s="279"/>
      <c r="DZ175" s="279"/>
      <c r="EA175" s="279"/>
      <c r="EB175" s="279"/>
      <c r="EC175" s="279"/>
      <c r="ED175" s="279"/>
      <c r="EE175" s="279"/>
    </row>
    <row r="176" spans="1:135" s="2" customFormat="1" ht="15" customHeight="1">
      <c r="A176" s="259" t="s">
        <v>249</v>
      </c>
      <c r="B176" s="259"/>
      <c r="C176" s="259"/>
      <c r="D176" s="259"/>
      <c r="E176" s="259"/>
      <c r="F176" s="259"/>
      <c r="G176" s="260" t="s">
        <v>259</v>
      </c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60"/>
      <c r="AZ176" s="260"/>
      <c r="BA176" s="260"/>
      <c r="BB176" s="260"/>
      <c r="BC176" s="261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>
        <v>50000</v>
      </c>
      <c r="CJ176" s="261"/>
      <c r="CK176" s="261"/>
      <c r="CL176" s="261"/>
      <c r="CM176" s="261"/>
      <c r="CN176" s="261"/>
      <c r="CO176" s="261"/>
      <c r="CP176" s="261"/>
      <c r="CQ176" s="261"/>
      <c r="CR176" s="261"/>
      <c r="CS176" s="261"/>
      <c r="CT176" s="261"/>
      <c r="CU176" s="261"/>
      <c r="CV176" s="261"/>
      <c r="CW176" s="261"/>
      <c r="CX176" s="261"/>
      <c r="CY176" s="261"/>
      <c r="CZ176" s="261"/>
      <c r="DA176" s="279"/>
      <c r="DB176" s="279"/>
      <c r="DC176" s="279"/>
      <c r="DD176" s="279"/>
      <c r="DE176" s="279"/>
      <c r="DF176" s="279"/>
      <c r="DG176" s="279"/>
      <c r="DH176" s="279"/>
      <c r="DI176" s="279"/>
      <c r="DJ176" s="279"/>
      <c r="DK176" s="279"/>
      <c r="DL176" s="279"/>
      <c r="DM176" s="279"/>
      <c r="DN176" s="279"/>
      <c r="DO176" s="279"/>
      <c r="DP176" s="279"/>
      <c r="DQ176" s="279"/>
      <c r="DR176" s="279"/>
      <c r="DS176" s="279"/>
      <c r="DT176" s="279"/>
      <c r="DU176" s="279"/>
      <c r="DV176" s="279"/>
      <c r="DW176" s="279"/>
      <c r="DX176" s="279"/>
      <c r="DY176" s="279"/>
      <c r="DZ176" s="279"/>
      <c r="EA176" s="279"/>
      <c r="EB176" s="279"/>
      <c r="EC176" s="279"/>
      <c r="ED176" s="279"/>
      <c r="EE176" s="279"/>
    </row>
    <row r="177" spans="1:135" s="2" customFormat="1" ht="15" customHeight="1">
      <c r="A177" s="265">
        <v>5</v>
      </c>
      <c r="B177" s="265"/>
      <c r="C177" s="265"/>
      <c r="D177" s="265"/>
      <c r="E177" s="265"/>
      <c r="F177" s="265"/>
      <c r="G177" s="330" t="s">
        <v>260</v>
      </c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  <c r="AX177" s="331"/>
      <c r="AY177" s="331"/>
      <c r="AZ177" s="331"/>
      <c r="BA177" s="331"/>
      <c r="BB177" s="332"/>
      <c r="BC177" s="333"/>
      <c r="BD177" s="333"/>
      <c r="BE177" s="333"/>
      <c r="BF177" s="333"/>
      <c r="BG177" s="333"/>
      <c r="BH177" s="333"/>
      <c r="BI177" s="333"/>
      <c r="BJ177" s="333"/>
      <c r="BK177" s="333"/>
      <c r="BL177" s="333"/>
      <c r="BM177" s="333"/>
      <c r="BN177" s="333"/>
      <c r="BO177" s="333"/>
      <c r="BP177" s="333"/>
      <c r="BQ177" s="333"/>
      <c r="BR177" s="333"/>
      <c r="BS177" s="333"/>
      <c r="BT177" s="333"/>
      <c r="BU177" s="333"/>
      <c r="BV177" s="333"/>
      <c r="BW177" s="333"/>
      <c r="BX177" s="333"/>
      <c r="BY177" s="333"/>
      <c r="BZ177" s="333"/>
      <c r="CA177" s="333"/>
      <c r="CB177" s="333"/>
      <c r="CC177" s="333"/>
      <c r="CD177" s="333"/>
      <c r="CE177" s="333"/>
      <c r="CF177" s="333"/>
      <c r="CG177" s="333"/>
      <c r="CH177" s="333"/>
      <c r="CI177" s="333">
        <v>3000</v>
      </c>
      <c r="CJ177" s="333"/>
      <c r="CK177" s="333"/>
      <c r="CL177" s="333"/>
      <c r="CM177" s="333"/>
      <c r="CN177" s="333"/>
      <c r="CO177" s="333"/>
      <c r="CP177" s="333"/>
      <c r="CQ177" s="333"/>
      <c r="CR177" s="333"/>
      <c r="CS177" s="333"/>
      <c r="CT177" s="333"/>
      <c r="CU177" s="333"/>
      <c r="CV177" s="333"/>
      <c r="CW177" s="333"/>
      <c r="CX177" s="333"/>
      <c r="CY177" s="333"/>
      <c r="CZ177" s="333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79"/>
      <c r="DN177" s="279"/>
      <c r="DO177" s="279"/>
      <c r="DP177" s="279"/>
      <c r="DQ177" s="279"/>
      <c r="DR177" s="279"/>
      <c r="DS177" s="279"/>
      <c r="DT177" s="279"/>
      <c r="DU177" s="279"/>
      <c r="DV177" s="279"/>
      <c r="DW177" s="279"/>
      <c r="DX177" s="279"/>
      <c r="DY177" s="279"/>
      <c r="DZ177" s="279"/>
      <c r="EA177" s="279"/>
      <c r="EB177" s="279"/>
      <c r="EC177" s="279"/>
      <c r="ED177" s="279"/>
      <c r="EE177" s="279"/>
    </row>
    <row r="178" spans="1:135" s="2" customFormat="1" ht="15" customHeight="1">
      <c r="A178" s="265">
        <v>6</v>
      </c>
      <c r="B178" s="265"/>
      <c r="C178" s="265"/>
      <c r="D178" s="265"/>
      <c r="E178" s="265"/>
      <c r="F178" s="265"/>
      <c r="G178" s="330" t="s">
        <v>311</v>
      </c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  <c r="AX178" s="331"/>
      <c r="AY178" s="331"/>
      <c r="AZ178" s="331"/>
      <c r="BA178" s="331"/>
      <c r="BB178" s="332"/>
      <c r="BC178" s="333"/>
      <c r="BD178" s="333"/>
      <c r="BE178" s="333"/>
      <c r="BF178" s="333"/>
      <c r="BG178" s="333"/>
      <c r="BH178" s="333"/>
      <c r="BI178" s="333"/>
      <c r="BJ178" s="333"/>
      <c r="BK178" s="333"/>
      <c r="BL178" s="333"/>
      <c r="BM178" s="333"/>
      <c r="BN178" s="333"/>
      <c r="BO178" s="333"/>
      <c r="BP178" s="333"/>
      <c r="BQ178" s="333"/>
      <c r="BR178" s="333"/>
      <c r="BS178" s="333"/>
      <c r="BT178" s="333"/>
      <c r="BU178" s="333"/>
      <c r="BV178" s="333"/>
      <c r="BW178" s="333"/>
      <c r="BX178" s="333"/>
      <c r="BY178" s="333"/>
      <c r="BZ178" s="333"/>
      <c r="CA178" s="333"/>
      <c r="CB178" s="333"/>
      <c r="CC178" s="333"/>
      <c r="CD178" s="333"/>
      <c r="CE178" s="333"/>
      <c r="CF178" s="333"/>
      <c r="CG178" s="333"/>
      <c r="CH178" s="333"/>
      <c r="CI178" s="333"/>
      <c r="CJ178" s="333"/>
      <c r="CK178" s="333"/>
      <c r="CL178" s="333"/>
      <c r="CM178" s="333"/>
      <c r="CN178" s="333"/>
      <c r="CO178" s="333"/>
      <c r="CP178" s="333"/>
      <c r="CQ178" s="333"/>
      <c r="CR178" s="333"/>
      <c r="CS178" s="333"/>
      <c r="CT178" s="333"/>
      <c r="CU178" s="333"/>
      <c r="CV178" s="333"/>
      <c r="CW178" s="333"/>
      <c r="CX178" s="333"/>
      <c r="CY178" s="333"/>
      <c r="CZ178" s="333"/>
      <c r="DA178" s="279"/>
      <c r="DB178" s="279"/>
      <c r="DC178" s="279"/>
      <c r="DD178" s="279"/>
      <c r="DE178" s="279"/>
      <c r="DF178" s="279"/>
      <c r="DG178" s="279"/>
      <c r="DH178" s="279"/>
      <c r="DI178" s="279"/>
      <c r="DJ178" s="279"/>
      <c r="DK178" s="279"/>
      <c r="DL178" s="279"/>
      <c r="DM178" s="279"/>
      <c r="DN178" s="279"/>
      <c r="DO178" s="279"/>
      <c r="DP178" s="279"/>
      <c r="DQ178" s="279"/>
      <c r="DR178" s="279"/>
      <c r="DS178" s="279"/>
      <c r="DT178" s="279"/>
      <c r="DU178" s="279"/>
      <c r="DV178" s="279"/>
      <c r="DW178" s="279"/>
      <c r="DX178" s="279"/>
      <c r="DY178" s="279"/>
      <c r="DZ178" s="279"/>
      <c r="EA178" s="279"/>
      <c r="EB178" s="279"/>
      <c r="EC178" s="279"/>
      <c r="ED178" s="279"/>
      <c r="EE178" s="279"/>
    </row>
    <row r="179" spans="1:135" s="2" customFormat="1" ht="15" customHeight="1">
      <c r="A179" s="265">
        <v>7</v>
      </c>
      <c r="B179" s="265"/>
      <c r="C179" s="265"/>
      <c r="D179" s="265"/>
      <c r="E179" s="265"/>
      <c r="F179" s="265"/>
      <c r="G179" s="330" t="s">
        <v>309</v>
      </c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332"/>
      <c r="BC179" s="333"/>
      <c r="BD179" s="333"/>
      <c r="BE179" s="333"/>
      <c r="BF179" s="333"/>
      <c r="BG179" s="333"/>
      <c r="BH179" s="333"/>
      <c r="BI179" s="333"/>
      <c r="BJ179" s="333"/>
      <c r="BK179" s="333"/>
      <c r="BL179" s="333"/>
      <c r="BM179" s="333"/>
      <c r="BN179" s="333"/>
      <c r="BO179" s="333"/>
      <c r="BP179" s="333"/>
      <c r="BQ179" s="333"/>
      <c r="BR179" s="333"/>
      <c r="BS179" s="333"/>
      <c r="BT179" s="333"/>
      <c r="BU179" s="333"/>
      <c r="BV179" s="333"/>
      <c r="BW179" s="333"/>
      <c r="BX179" s="333"/>
      <c r="BY179" s="333"/>
      <c r="BZ179" s="333"/>
      <c r="CA179" s="333"/>
      <c r="CB179" s="333"/>
      <c r="CC179" s="333"/>
      <c r="CD179" s="333"/>
      <c r="CE179" s="333"/>
      <c r="CF179" s="333"/>
      <c r="CG179" s="333"/>
      <c r="CH179" s="333"/>
      <c r="CI179" s="333">
        <f>50000-18917.66</f>
        <v>31082.34</v>
      </c>
      <c r="CJ179" s="333"/>
      <c r="CK179" s="333"/>
      <c r="CL179" s="333"/>
      <c r="CM179" s="333"/>
      <c r="CN179" s="333"/>
      <c r="CO179" s="333"/>
      <c r="CP179" s="333"/>
      <c r="CQ179" s="333"/>
      <c r="CR179" s="333"/>
      <c r="CS179" s="333"/>
      <c r="CT179" s="333"/>
      <c r="CU179" s="333"/>
      <c r="CV179" s="333"/>
      <c r="CW179" s="333"/>
      <c r="CX179" s="333"/>
      <c r="CY179" s="333"/>
      <c r="CZ179" s="333"/>
      <c r="DA179" s="279"/>
      <c r="DB179" s="279"/>
      <c r="DC179" s="279"/>
      <c r="DD179" s="279"/>
      <c r="DE179" s="279"/>
      <c r="DF179" s="279"/>
      <c r="DG179" s="279"/>
      <c r="DH179" s="279"/>
      <c r="DI179" s="279"/>
      <c r="DJ179" s="279"/>
      <c r="DK179" s="279"/>
      <c r="DL179" s="279"/>
      <c r="DM179" s="279"/>
      <c r="DN179" s="279"/>
      <c r="DO179" s="279"/>
      <c r="DP179" s="279"/>
      <c r="DQ179" s="279"/>
      <c r="DR179" s="279"/>
      <c r="DS179" s="279"/>
      <c r="DT179" s="279"/>
      <c r="DU179" s="279"/>
      <c r="DV179" s="279"/>
      <c r="DW179" s="279"/>
      <c r="DX179" s="279"/>
      <c r="DY179" s="279"/>
      <c r="DZ179" s="279"/>
      <c r="EA179" s="279"/>
      <c r="EB179" s="279"/>
      <c r="EC179" s="279"/>
      <c r="ED179" s="279"/>
      <c r="EE179" s="279"/>
    </row>
    <row r="180" spans="1:135" s="2" customFormat="1" ht="40.5" customHeight="1">
      <c r="A180" s="259" t="s">
        <v>262</v>
      </c>
      <c r="B180" s="259"/>
      <c r="C180" s="259"/>
      <c r="D180" s="259"/>
      <c r="E180" s="259"/>
      <c r="F180" s="259"/>
      <c r="G180" s="260" t="s">
        <v>305</v>
      </c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260"/>
      <c r="AT180" s="260"/>
      <c r="AU180" s="260"/>
      <c r="AV180" s="260"/>
      <c r="AW180" s="260"/>
      <c r="AX180" s="260"/>
      <c r="AY180" s="260"/>
      <c r="AZ180" s="260"/>
      <c r="BA180" s="260"/>
      <c r="BB180" s="260"/>
      <c r="BC180" s="261"/>
      <c r="BD180" s="261"/>
      <c r="BE180" s="261"/>
      <c r="BF180" s="261"/>
      <c r="BG180" s="261"/>
      <c r="BH180" s="261"/>
      <c r="BI180" s="261"/>
      <c r="BJ180" s="261"/>
      <c r="BK180" s="261"/>
      <c r="BL180" s="261"/>
      <c r="BM180" s="261"/>
      <c r="BN180" s="261"/>
      <c r="BO180" s="261"/>
      <c r="BP180" s="261"/>
      <c r="BQ180" s="261"/>
      <c r="BR180" s="261"/>
      <c r="BS180" s="261"/>
      <c r="BT180" s="261"/>
      <c r="BU180" s="261"/>
      <c r="BV180" s="261"/>
      <c r="BW180" s="261"/>
      <c r="BX180" s="261"/>
      <c r="BY180" s="261"/>
      <c r="BZ180" s="261"/>
      <c r="CA180" s="261"/>
      <c r="CB180" s="261"/>
      <c r="CC180" s="261"/>
      <c r="CD180" s="261"/>
      <c r="CE180" s="261"/>
      <c r="CF180" s="261"/>
      <c r="CG180" s="261"/>
      <c r="CH180" s="261"/>
      <c r="CI180" s="261">
        <v>10000</v>
      </c>
      <c r="CJ180" s="261"/>
      <c r="CK180" s="261"/>
      <c r="CL180" s="261"/>
      <c r="CM180" s="261"/>
      <c r="CN180" s="261"/>
      <c r="CO180" s="261"/>
      <c r="CP180" s="261"/>
      <c r="CQ180" s="261"/>
      <c r="CR180" s="261"/>
      <c r="CS180" s="261"/>
      <c r="CT180" s="261"/>
      <c r="CU180" s="261"/>
      <c r="CV180" s="261"/>
      <c r="CW180" s="261"/>
      <c r="CX180" s="261"/>
      <c r="CY180" s="261"/>
      <c r="CZ180" s="261"/>
      <c r="DA180" s="279"/>
      <c r="DB180" s="279"/>
      <c r="DC180" s="279"/>
      <c r="DD180" s="279"/>
      <c r="DE180" s="279"/>
      <c r="DF180" s="279"/>
      <c r="DG180" s="279"/>
      <c r="DH180" s="279"/>
      <c r="DI180" s="279"/>
      <c r="DJ180" s="279"/>
      <c r="DK180" s="279"/>
      <c r="DL180" s="279"/>
      <c r="DM180" s="279"/>
      <c r="DN180" s="279"/>
      <c r="DO180" s="279"/>
      <c r="DP180" s="279"/>
      <c r="DQ180" s="279"/>
      <c r="DR180" s="279"/>
      <c r="DS180" s="279"/>
      <c r="DT180" s="279"/>
      <c r="DU180" s="279"/>
      <c r="DV180" s="279"/>
      <c r="DW180" s="279"/>
      <c r="DX180" s="279"/>
      <c r="DY180" s="279"/>
      <c r="DZ180" s="279"/>
      <c r="EA180" s="279"/>
      <c r="EB180" s="279"/>
      <c r="EC180" s="279"/>
      <c r="ED180" s="279"/>
      <c r="EE180" s="279"/>
    </row>
    <row r="181" spans="1:135" s="2" customFormat="1" ht="15" customHeight="1">
      <c r="A181" s="259" t="s">
        <v>264</v>
      </c>
      <c r="B181" s="259"/>
      <c r="C181" s="259"/>
      <c r="D181" s="259"/>
      <c r="E181" s="259"/>
      <c r="F181" s="259"/>
      <c r="G181" s="260" t="s">
        <v>261</v>
      </c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260"/>
      <c r="BC181" s="261"/>
      <c r="BD181" s="261"/>
      <c r="BE181" s="261"/>
      <c r="BF181" s="261"/>
      <c r="BG181" s="261"/>
      <c r="BH181" s="261"/>
      <c r="BI181" s="261"/>
      <c r="BJ181" s="261"/>
      <c r="BK181" s="261"/>
      <c r="BL181" s="261"/>
      <c r="BM181" s="261"/>
      <c r="BN181" s="261"/>
      <c r="BO181" s="261"/>
      <c r="BP181" s="261"/>
      <c r="BQ181" s="261"/>
      <c r="BR181" s="261"/>
      <c r="BS181" s="261"/>
      <c r="BT181" s="261"/>
      <c r="BU181" s="261"/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1">
        <v>20000</v>
      </c>
      <c r="CJ181" s="261"/>
      <c r="CK181" s="261"/>
      <c r="CL181" s="261"/>
      <c r="CM181" s="261"/>
      <c r="CN181" s="261"/>
      <c r="CO181" s="261"/>
      <c r="CP181" s="261"/>
      <c r="CQ181" s="261"/>
      <c r="CR181" s="261"/>
      <c r="CS181" s="261"/>
      <c r="CT181" s="261"/>
      <c r="CU181" s="261"/>
      <c r="CV181" s="261"/>
      <c r="CW181" s="261"/>
      <c r="CX181" s="261"/>
      <c r="CY181" s="261"/>
      <c r="CZ181" s="261"/>
      <c r="DA181" s="279"/>
      <c r="DB181" s="279"/>
      <c r="DC181" s="279"/>
      <c r="DD181" s="279"/>
      <c r="DE181" s="279"/>
      <c r="DF181" s="279"/>
      <c r="DG181" s="279"/>
      <c r="DH181" s="279"/>
      <c r="DI181" s="279"/>
      <c r="DJ181" s="279"/>
      <c r="DK181" s="279"/>
      <c r="DL181" s="279"/>
      <c r="DM181" s="279"/>
      <c r="DN181" s="279"/>
      <c r="DO181" s="279"/>
      <c r="DP181" s="279"/>
      <c r="DQ181" s="279"/>
      <c r="DR181" s="279"/>
      <c r="DS181" s="279"/>
      <c r="DT181" s="279"/>
      <c r="DU181" s="279"/>
      <c r="DV181" s="279"/>
      <c r="DW181" s="279"/>
      <c r="DX181" s="279"/>
      <c r="DY181" s="279"/>
      <c r="DZ181" s="279"/>
      <c r="EA181" s="279"/>
      <c r="EB181" s="279"/>
      <c r="EC181" s="279"/>
      <c r="ED181" s="279"/>
      <c r="EE181" s="279"/>
    </row>
    <row r="182" spans="1:135" s="2" customFormat="1" ht="15" customHeight="1">
      <c r="A182" s="259" t="s">
        <v>306</v>
      </c>
      <c r="B182" s="259"/>
      <c r="C182" s="259"/>
      <c r="D182" s="259"/>
      <c r="E182" s="259"/>
      <c r="F182" s="259"/>
      <c r="G182" s="260" t="s">
        <v>263</v>
      </c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0"/>
      <c r="AQ182" s="260"/>
      <c r="AR182" s="260"/>
      <c r="AS182" s="260"/>
      <c r="AT182" s="260"/>
      <c r="AU182" s="260"/>
      <c r="AV182" s="260"/>
      <c r="AW182" s="260"/>
      <c r="AX182" s="260"/>
      <c r="AY182" s="260"/>
      <c r="AZ182" s="260"/>
      <c r="BA182" s="260"/>
      <c r="BB182" s="260"/>
      <c r="BC182" s="261"/>
      <c r="BD182" s="261"/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1"/>
      <c r="BT182" s="261"/>
      <c r="BU182" s="261"/>
      <c r="BV182" s="261"/>
      <c r="BW182" s="261"/>
      <c r="BX182" s="261"/>
      <c r="BY182" s="261"/>
      <c r="BZ182" s="261"/>
      <c r="CA182" s="261"/>
      <c r="CB182" s="261"/>
      <c r="CC182" s="261"/>
      <c r="CD182" s="261"/>
      <c r="CE182" s="261"/>
      <c r="CF182" s="261"/>
      <c r="CG182" s="261"/>
      <c r="CH182" s="261"/>
      <c r="CI182" s="261"/>
      <c r="CJ182" s="261"/>
      <c r="CK182" s="261"/>
      <c r="CL182" s="261"/>
      <c r="CM182" s="261"/>
      <c r="CN182" s="261"/>
      <c r="CO182" s="261"/>
      <c r="CP182" s="261"/>
      <c r="CQ182" s="261"/>
      <c r="CR182" s="261"/>
      <c r="CS182" s="261"/>
      <c r="CT182" s="261"/>
      <c r="CU182" s="261"/>
      <c r="CV182" s="261"/>
      <c r="CW182" s="261"/>
      <c r="CX182" s="261"/>
      <c r="CY182" s="261"/>
      <c r="CZ182" s="261"/>
      <c r="DA182" s="279"/>
      <c r="DB182" s="279"/>
      <c r="DC182" s="279"/>
      <c r="DD182" s="279"/>
      <c r="DE182" s="279"/>
      <c r="DF182" s="279"/>
      <c r="DG182" s="279"/>
      <c r="DH182" s="279"/>
      <c r="DI182" s="279"/>
      <c r="DJ182" s="279"/>
      <c r="DK182" s="279"/>
      <c r="DL182" s="279"/>
      <c r="DM182" s="279"/>
      <c r="DN182" s="279"/>
      <c r="DO182" s="279"/>
      <c r="DP182" s="279"/>
      <c r="DQ182" s="279"/>
      <c r="DR182" s="279"/>
      <c r="DS182" s="279"/>
      <c r="DT182" s="279"/>
      <c r="DU182" s="279"/>
      <c r="DV182" s="279"/>
      <c r="DW182" s="279"/>
      <c r="DX182" s="279"/>
      <c r="DY182" s="279"/>
      <c r="DZ182" s="279"/>
      <c r="EA182" s="279"/>
      <c r="EB182" s="279"/>
      <c r="EC182" s="279"/>
      <c r="ED182" s="279"/>
      <c r="EE182" s="279"/>
    </row>
    <row r="183" spans="1:135" s="2" customFormat="1" ht="15" customHeight="1">
      <c r="A183" s="259" t="s">
        <v>267</v>
      </c>
      <c r="B183" s="259"/>
      <c r="C183" s="259"/>
      <c r="D183" s="259"/>
      <c r="E183" s="259"/>
      <c r="F183" s="259"/>
      <c r="G183" s="260" t="s">
        <v>265</v>
      </c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260"/>
      <c r="AT183" s="260"/>
      <c r="AU183" s="260"/>
      <c r="AV183" s="260"/>
      <c r="AW183" s="260"/>
      <c r="AX183" s="260"/>
      <c r="AY183" s="260"/>
      <c r="AZ183" s="260"/>
      <c r="BA183" s="260"/>
      <c r="BB183" s="260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1"/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>
        <v>4000</v>
      </c>
      <c r="CJ183" s="261"/>
      <c r="CK183" s="261"/>
      <c r="CL183" s="261"/>
      <c r="CM183" s="261"/>
      <c r="CN183" s="261"/>
      <c r="CO183" s="261"/>
      <c r="CP183" s="261"/>
      <c r="CQ183" s="261"/>
      <c r="CR183" s="261"/>
      <c r="CS183" s="261"/>
      <c r="CT183" s="261"/>
      <c r="CU183" s="261"/>
      <c r="CV183" s="261"/>
      <c r="CW183" s="261"/>
      <c r="CX183" s="261"/>
      <c r="CY183" s="261"/>
      <c r="CZ183" s="261"/>
      <c r="DA183" s="279"/>
      <c r="DB183" s="279"/>
      <c r="DC183" s="279"/>
      <c r="DD183" s="279"/>
      <c r="DE183" s="279"/>
      <c r="DF183" s="279"/>
      <c r="DG183" s="279"/>
      <c r="DH183" s="279"/>
      <c r="DI183" s="279"/>
      <c r="DJ183" s="279"/>
      <c r="DK183" s="279"/>
      <c r="DL183" s="279"/>
      <c r="DM183" s="279"/>
      <c r="DN183" s="279"/>
      <c r="DO183" s="279"/>
      <c r="DP183" s="279"/>
      <c r="DQ183" s="279"/>
      <c r="DR183" s="279"/>
      <c r="DS183" s="279"/>
      <c r="DT183" s="279"/>
      <c r="DU183" s="279"/>
      <c r="DV183" s="279"/>
      <c r="DW183" s="279"/>
      <c r="DX183" s="279"/>
      <c r="DY183" s="279"/>
      <c r="DZ183" s="279"/>
      <c r="EA183" s="279"/>
      <c r="EB183" s="279"/>
      <c r="EC183" s="279"/>
      <c r="ED183" s="279"/>
      <c r="EE183" s="279"/>
    </row>
    <row r="184" spans="1:135" s="2" customFormat="1" ht="15" customHeight="1">
      <c r="A184" s="259" t="s">
        <v>269</v>
      </c>
      <c r="B184" s="259"/>
      <c r="C184" s="259"/>
      <c r="D184" s="259"/>
      <c r="E184" s="259"/>
      <c r="F184" s="259"/>
      <c r="G184" s="260" t="s">
        <v>298</v>
      </c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260"/>
      <c r="BC184" s="261"/>
      <c r="BD184" s="261"/>
      <c r="BE184" s="261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1"/>
      <c r="BV184" s="261"/>
      <c r="BW184" s="261"/>
      <c r="BX184" s="261"/>
      <c r="BY184" s="261"/>
      <c r="BZ184" s="261"/>
      <c r="CA184" s="261"/>
      <c r="CB184" s="261"/>
      <c r="CC184" s="261"/>
      <c r="CD184" s="261"/>
      <c r="CE184" s="261"/>
      <c r="CF184" s="261"/>
      <c r="CG184" s="261"/>
      <c r="CH184" s="261"/>
      <c r="CI184" s="261"/>
      <c r="CJ184" s="261"/>
      <c r="CK184" s="261"/>
      <c r="CL184" s="261"/>
      <c r="CM184" s="261"/>
      <c r="CN184" s="261"/>
      <c r="CO184" s="261"/>
      <c r="CP184" s="261"/>
      <c r="CQ184" s="261"/>
      <c r="CR184" s="261"/>
      <c r="CS184" s="261"/>
      <c r="CT184" s="261"/>
      <c r="CU184" s="261"/>
      <c r="CV184" s="261"/>
      <c r="CW184" s="261"/>
      <c r="CX184" s="261"/>
      <c r="CY184" s="261"/>
      <c r="CZ184" s="261"/>
      <c r="DA184" s="279"/>
      <c r="DB184" s="279"/>
      <c r="DC184" s="279"/>
      <c r="DD184" s="279"/>
      <c r="DE184" s="279"/>
      <c r="DF184" s="279"/>
      <c r="DG184" s="279"/>
      <c r="DH184" s="279"/>
      <c r="DI184" s="279"/>
      <c r="DJ184" s="279"/>
      <c r="DK184" s="279"/>
      <c r="DL184" s="279"/>
      <c r="DM184" s="279"/>
      <c r="DN184" s="279"/>
      <c r="DO184" s="279"/>
      <c r="DP184" s="279"/>
      <c r="DQ184" s="279"/>
      <c r="DR184" s="279"/>
      <c r="DS184" s="279"/>
      <c r="DT184" s="279"/>
      <c r="DU184" s="279"/>
      <c r="DV184" s="279"/>
      <c r="DW184" s="279"/>
      <c r="DX184" s="279"/>
      <c r="DY184" s="279"/>
      <c r="DZ184" s="279"/>
      <c r="EA184" s="279"/>
      <c r="EB184" s="279"/>
      <c r="EC184" s="279"/>
      <c r="ED184" s="279"/>
      <c r="EE184" s="279"/>
    </row>
    <row r="185" spans="1:135" s="2" customFormat="1" ht="15" customHeight="1">
      <c r="A185" s="259" t="s">
        <v>304</v>
      </c>
      <c r="B185" s="259"/>
      <c r="C185" s="259"/>
      <c r="D185" s="259"/>
      <c r="E185" s="259"/>
      <c r="F185" s="259"/>
      <c r="G185" s="260" t="s">
        <v>299</v>
      </c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0"/>
      <c r="AZ185" s="260"/>
      <c r="BA185" s="260"/>
      <c r="BB185" s="260"/>
      <c r="BC185" s="261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>
        <v>6000</v>
      </c>
      <c r="CJ185" s="261"/>
      <c r="CK185" s="261"/>
      <c r="CL185" s="261"/>
      <c r="CM185" s="261"/>
      <c r="CN185" s="261"/>
      <c r="CO185" s="261"/>
      <c r="CP185" s="261"/>
      <c r="CQ185" s="261"/>
      <c r="CR185" s="261"/>
      <c r="CS185" s="261"/>
      <c r="CT185" s="261"/>
      <c r="CU185" s="261"/>
      <c r="CV185" s="261"/>
      <c r="CW185" s="261"/>
      <c r="CX185" s="261"/>
      <c r="CY185" s="261"/>
      <c r="CZ185" s="261"/>
      <c r="DA185" s="279"/>
      <c r="DB185" s="279"/>
      <c r="DC185" s="279"/>
      <c r="DD185" s="279"/>
      <c r="DE185" s="279"/>
      <c r="DF185" s="279"/>
      <c r="DG185" s="279"/>
      <c r="DH185" s="279"/>
      <c r="DI185" s="279"/>
      <c r="DJ185" s="279"/>
      <c r="DK185" s="279"/>
      <c r="DL185" s="279"/>
      <c r="DM185" s="279"/>
      <c r="DN185" s="279"/>
      <c r="DO185" s="279"/>
      <c r="DP185" s="279"/>
      <c r="DQ185" s="279"/>
      <c r="DR185" s="279"/>
      <c r="DS185" s="279"/>
      <c r="DT185" s="279"/>
      <c r="DU185" s="279"/>
      <c r="DV185" s="279"/>
      <c r="DW185" s="279"/>
      <c r="DX185" s="279"/>
      <c r="DY185" s="279"/>
      <c r="DZ185" s="279"/>
      <c r="EA185" s="279"/>
      <c r="EB185" s="279"/>
      <c r="EC185" s="279"/>
      <c r="ED185" s="279"/>
      <c r="EE185" s="279"/>
    </row>
    <row r="186" spans="1:135" s="2" customFormat="1" ht="15" customHeight="1">
      <c r="A186" s="265">
        <v>14</v>
      </c>
      <c r="B186" s="265"/>
      <c r="C186" s="265"/>
      <c r="D186" s="265"/>
      <c r="E186" s="265"/>
      <c r="F186" s="265"/>
      <c r="G186" s="330" t="s">
        <v>266</v>
      </c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2"/>
      <c r="BC186" s="333"/>
      <c r="BD186" s="333"/>
      <c r="BE186" s="333"/>
      <c r="BF186" s="333"/>
      <c r="BG186" s="333"/>
      <c r="BH186" s="333"/>
      <c r="BI186" s="333"/>
      <c r="BJ186" s="333"/>
      <c r="BK186" s="333"/>
      <c r="BL186" s="333"/>
      <c r="BM186" s="333"/>
      <c r="BN186" s="333"/>
      <c r="BO186" s="333"/>
      <c r="BP186" s="333"/>
      <c r="BQ186" s="333"/>
      <c r="BR186" s="333"/>
      <c r="BS186" s="333"/>
      <c r="BT186" s="333"/>
      <c r="BU186" s="333"/>
      <c r="BV186" s="333"/>
      <c r="BW186" s="333"/>
      <c r="BX186" s="333"/>
      <c r="BY186" s="333"/>
      <c r="BZ186" s="333"/>
      <c r="CA186" s="333"/>
      <c r="CB186" s="333"/>
      <c r="CC186" s="333"/>
      <c r="CD186" s="333"/>
      <c r="CE186" s="333"/>
      <c r="CF186" s="333"/>
      <c r="CG186" s="333"/>
      <c r="CH186" s="333"/>
      <c r="CI186" s="333">
        <v>120216.53</v>
      </c>
      <c r="CJ186" s="333"/>
      <c r="CK186" s="333"/>
      <c r="CL186" s="333"/>
      <c r="CM186" s="333"/>
      <c r="CN186" s="333"/>
      <c r="CO186" s="333"/>
      <c r="CP186" s="333"/>
      <c r="CQ186" s="333"/>
      <c r="CR186" s="333"/>
      <c r="CS186" s="333"/>
      <c r="CT186" s="333"/>
      <c r="CU186" s="333"/>
      <c r="CV186" s="333"/>
      <c r="CW186" s="333"/>
      <c r="CX186" s="333"/>
      <c r="CY186" s="333"/>
      <c r="CZ186" s="333"/>
      <c r="DA186" s="279"/>
      <c r="DB186" s="279"/>
      <c r="DC186" s="279"/>
      <c r="DD186" s="279"/>
      <c r="DE186" s="279"/>
      <c r="DF186" s="279"/>
      <c r="DG186" s="279"/>
      <c r="DH186" s="279"/>
      <c r="DI186" s="279"/>
      <c r="DJ186" s="279"/>
      <c r="DK186" s="279"/>
      <c r="DL186" s="279"/>
      <c r="DM186" s="279"/>
      <c r="DN186" s="279"/>
      <c r="DO186" s="279"/>
      <c r="DP186" s="279"/>
      <c r="DQ186" s="279"/>
      <c r="DR186" s="279"/>
      <c r="DS186" s="279"/>
      <c r="DT186" s="279"/>
      <c r="DU186" s="279"/>
      <c r="DV186" s="279"/>
      <c r="DW186" s="279"/>
      <c r="DX186" s="279"/>
      <c r="DY186" s="279"/>
      <c r="DZ186" s="279"/>
      <c r="EA186" s="279"/>
      <c r="EB186" s="279"/>
      <c r="EC186" s="279"/>
      <c r="ED186" s="279"/>
      <c r="EE186" s="279"/>
    </row>
    <row r="187" spans="1:135" s="2" customFormat="1" ht="15" customHeight="1">
      <c r="A187" s="259" t="s">
        <v>344</v>
      </c>
      <c r="B187" s="259"/>
      <c r="C187" s="259"/>
      <c r="D187" s="259"/>
      <c r="E187" s="259"/>
      <c r="F187" s="259"/>
      <c r="G187" s="260" t="s">
        <v>268</v>
      </c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0"/>
      <c r="AZ187" s="260"/>
      <c r="BA187" s="260"/>
      <c r="BB187" s="260"/>
      <c r="BC187" s="261"/>
      <c r="BD187" s="261"/>
      <c r="BE187" s="261"/>
      <c r="BF187" s="261"/>
      <c r="BG187" s="261"/>
      <c r="BH187" s="261"/>
      <c r="BI187" s="261"/>
      <c r="BJ187" s="261"/>
      <c r="BK187" s="261"/>
      <c r="BL187" s="261"/>
      <c r="BM187" s="261"/>
      <c r="BN187" s="261"/>
      <c r="BO187" s="261"/>
      <c r="BP187" s="261"/>
      <c r="BQ187" s="261"/>
      <c r="BR187" s="261"/>
      <c r="BS187" s="261"/>
      <c r="BT187" s="261"/>
      <c r="BU187" s="261"/>
      <c r="BV187" s="261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61">
        <v>26887.04</v>
      </c>
      <c r="CJ187" s="261"/>
      <c r="CK187" s="261"/>
      <c r="CL187" s="261"/>
      <c r="CM187" s="261"/>
      <c r="CN187" s="261"/>
      <c r="CO187" s="261"/>
      <c r="CP187" s="261"/>
      <c r="CQ187" s="261"/>
      <c r="CR187" s="261"/>
      <c r="CS187" s="261"/>
      <c r="CT187" s="261"/>
      <c r="CU187" s="261"/>
      <c r="CV187" s="261"/>
      <c r="CW187" s="261"/>
      <c r="CX187" s="261"/>
      <c r="CY187" s="261"/>
      <c r="CZ187" s="261"/>
      <c r="DA187" s="279"/>
      <c r="DB187" s="279"/>
      <c r="DC187" s="279"/>
      <c r="DD187" s="279"/>
      <c r="DE187" s="279"/>
      <c r="DF187" s="279"/>
      <c r="DG187" s="279"/>
      <c r="DH187" s="279"/>
      <c r="DI187" s="279"/>
      <c r="DJ187" s="279"/>
      <c r="DK187" s="279"/>
      <c r="DL187" s="279"/>
      <c r="DM187" s="279"/>
      <c r="DN187" s="279"/>
      <c r="DO187" s="279"/>
      <c r="DP187" s="279"/>
      <c r="DQ187" s="279"/>
      <c r="DR187" s="279"/>
      <c r="DS187" s="279"/>
      <c r="DT187" s="279"/>
      <c r="DU187" s="279"/>
      <c r="DV187" s="279"/>
      <c r="DW187" s="279"/>
      <c r="DX187" s="279"/>
      <c r="DY187" s="279"/>
      <c r="DZ187" s="279"/>
      <c r="EA187" s="279"/>
      <c r="EB187" s="279"/>
      <c r="EC187" s="279"/>
      <c r="ED187" s="279"/>
      <c r="EE187" s="279"/>
    </row>
    <row r="188" spans="1:135" s="2" customFormat="1" ht="15" customHeight="1">
      <c r="A188" s="259" t="s">
        <v>307</v>
      </c>
      <c r="B188" s="259"/>
      <c r="C188" s="259"/>
      <c r="D188" s="259"/>
      <c r="E188" s="259"/>
      <c r="F188" s="259"/>
      <c r="G188" s="260" t="s">
        <v>270</v>
      </c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60"/>
      <c r="AZ188" s="260"/>
      <c r="BA188" s="260"/>
      <c r="BB188" s="260"/>
      <c r="BC188" s="261"/>
      <c r="BD188" s="261"/>
      <c r="BE188" s="261"/>
      <c r="BF188" s="261"/>
      <c r="BG188" s="261"/>
      <c r="BH188" s="261"/>
      <c r="BI188" s="261"/>
      <c r="BJ188" s="261"/>
      <c r="BK188" s="261"/>
      <c r="BL188" s="261"/>
      <c r="BM188" s="261"/>
      <c r="BN188" s="261"/>
      <c r="BO188" s="261"/>
      <c r="BP188" s="261"/>
      <c r="BQ188" s="261"/>
      <c r="BR188" s="261"/>
      <c r="BS188" s="261"/>
      <c r="BT188" s="261"/>
      <c r="BU188" s="261"/>
      <c r="BV188" s="261"/>
      <c r="BW188" s="261"/>
      <c r="BX188" s="261"/>
      <c r="BY188" s="261"/>
      <c r="BZ188" s="261"/>
      <c r="CA188" s="261"/>
      <c r="CB188" s="261"/>
      <c r="CC188" s="261"/>
      <c r="CD188" s="261"/>
      <c r="CE188" s="261"/>
      <c r="CF188" s="261"/>
      <c r="CG188" s="261"/>
      <c r="CH188" s="261"/>
      <c r="CI188" s="261">
        <v>139878.66</v>
      </c>
      <c r="CJ188" s="261"/>
      <c r="CK188" s="261"/>
      <c r="CL188" s="261"/>
      <c r="CM188" s="261"/>
      <c r="CN188" s="261"/>
      <c r="CO188" s="261"/>
      <c r="CP188" s="261"/>
      <c r="CQ188" s="261"/>
      <c r="CR188" s="261"/>
      <c r="CS188" s="261"/>
      <c r="CT188" s="261"/>
      <c r="CU188" s="261"/>
      <c r="CV188" s="261"/>
      <c r="CW188" s="261"/>
      <c r="CX188" s="261"/>
      <c r="CY188" s="261"/>
      <c r="CZ188" s="261"/>
      <c r="DA188" s="279"/>
      <c r="DB188" s="279"/>
      <c r="DC188" s="279"/>
      <c r="DD188" s="279"/>
      <c r="DE188" s="279"/>
      <c r="DF188" s="279"/>
      <c r="DG188" s="279"/>
      <c r="DH188" s="279"/>
      <c r="DI188" s="279"/>
      <c r="DJ188" s="279"/>
      <c r="DK188" s="279"/>
      <c r="DL188" s="279"/>
      <c r="DM188" s="279"/>
      <c r="DN188" s="279"/>
      <c r="DO188" s="279"/>
      <c r="DP188" s="279"/>
      <c r="DQ188" s="279"/>
      <c r="DR188" s="279"/>
      <c r="DS188" s="279"/>
      <c r="DT188" s="279"/>
      <c r="DU188" s="279"/>
      <c r="DV188" s="279"/>
      <c r="DW188" s="279"/>
      <c r="DX188" s="279"/>
      <c r="DY188" s="279"/>
      <c r="DZ188" s="279"/>
      <c r="EA188" s="279"/>
      <c r="EB188" s="279"/>
      <c r="EC188" s="279"/>
      <c r="ED188" s="279"/>
      <c r="EE188" s="279"/>
    </row>
    <row r="189" spans="1:135" s="2" customFormat="1" ht="15" customHeight="1" hidden="1">
      <c r="A189" s="259"/>
      <c r="B189" s="259"/>
      <c r="C189" s="259"/>
      <c r="D189" s="259"/>
      <c r="E189" s="259"/>
      <c r="F189" s="259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0"/>
      <c r="AQ189" s="260"/>
      <c r="AR189" s="260"/>
      <c r="AS189" s="260"/>
      <c r="AT189" s="260"/>
      <c r="AU189" s="260"/>
      <c r="AV189" s="260"/>
      <c r="AW189" s="260"/>
      <c r="AX189" s="260"/>
      <c r="AY189" s="260"/>
      <c r="AZ189" s="260"/>
      <c r="BA189" s="260"/>
      <c r="BB189" s="260"/>
      <c r="BC189" s="261"/>
      <c r="BD189" s="261"/>
      <c r="BE189" s="261"/>
      <c r="BF189" s="261"/>
      <c r="BG189" s="261"/>
      <c r="BH189" s="261"/>
      <c r="BI189" s="261"/>
      <c r="BJ189" s="261"/>
      <c r="BK189" s="261"/>
      <c r="BL189" s="261"/>
      <c r="BM189" s="261"/>
      <c r="BN189" s="261"/>
      <c r="BO189" s="261"/>
      <c r="BP189" s="261"/>
      <c r="BQ189" s="261"/>
      <c r="BR189" s="261"/>
      <c r="BS189" s="261"/>
      <c r="BT189" s="261"/>
      <c r="BU189" s="261"/>
      <c r="BV189" s="261"/>
      <c r="BW189" s="261"/>
      <c r="BX189" s="261"/>
      <c r="BY189" s="261"/>
      <c r="BZ189" s="261"/>
      <c r="CA189" s="261"/>
      <c r="CB189" s="261"/>
      <c r="CC189" s="261"/>
      <c r="CD189" s="261"/>
      <c r="CE189" s="261"/>
      <c r="CF189" s="261"/>
      <c r="CG189" s="261"/>
      <c r="CH189" s="261"/>
      <c r="CI189" s="261"/>
      <c r="CJ189" s="261"/>
      <c r="CK189" s="261"/>
      <c r="CL189" s="261"/>
      <c r="CM189" s="261"/>
      <c r="CN189" s="261"/>
      <c r="CO189" s="261"/>
      <c r="CP189" s="261"/>
      <c r="CQ189" s="261"/>
      <c r="CR189" s="261"/>
      <c r="CS189" s="261"/>
      <c r="CT189" s="261"/>
      <c r="CU189" s="261"/>
      <c r="CV189" s="261"/>
      <c r="CW189" s="261"/>
      <c r="CX189" s="261"/>
      <c r="CY189" s="261"/>
      <c r="CZ189" s="261"/>
      <c r="DA189" s="279"/>
      <c r="DB189" s="279"/>
      <c r="DC189" s="279"/>
      <c r="DD189" s="279"/>
      <c r="DE189" s="279"/>
      <c r="DF189" s="279"/>
      <c r="DG189" s="279"/>
      <c r="DH189" s="279"/>
      <c r="DI189" s="279"/>
      <c r="DJ189" s="279"/>
      <c r="DK189" s="279"/>
      <c r="DL189" s="279"/>
      <c r="DM189" s="279"/>
      <c r="DN189" s="279"/>
      <c r="DO189" s="279"/>
      <c r="DP189" s="279"/>
      <c r="DQ189" s="279"/>
      <c r="DR189" s="279"/>
      <c r="DS189" s="279"/>
      <c r="DT189" s="279"/>
      <c r="DU189" s="279"/>
      <c r="DV189" s="279"/>
      <c r="DW189" s="279"/>
      <c r="DX189" s="279"/>
      <c r="DY189" s="279"/>
      <c r="DZ189" s="279"/>
      <c r="EA189" s="279"/>
      <c r="EB189" s="279"/>
      <c r="EC189" s="279"/>
      <c r="ED189" s="279"/>
      <c r="EE189" s="279"/>
    </row>
    <row r="190" spans="1:135" s="2" customFormat="1" ht="15" customHeight="1" hidden="1">
      <c r="A190" s="259"/>
      <c r="B190" s="259"/>
      <c r="C190" s="259"/>
      <c r="D190" s="259"/>
      <c r="E190" s="259"/>
      <c r="F190" s="259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260"/>
      <c r="AH190" s="260"/>
      <c r="AI190" s="260"/>
      <c r="AJ190" s="260"/>
      <c r="AK190" s="260"/>
      <c r="AL190" s="260"/>
      <c r="AM190" s="260"/>
      <c r="AN190" s="260"/>
      <c r="AO190" s="260"/>
      <c r="AP190" s="260"/>
      <c r="AQ190" s="260"/>
      <c r="AR190" s="260"/>
      <c r="AS190" s="260"/>
      <c r="AT190" s="260"/>
      <c r="AU190" s="260"/>
      <c r="AV190" s="260"/>
      <c r="AW190" s="260"/>
      <c r="AX190" s="260"/>
      <c r="AY190" s="260"/>
      <c r="AZ190" s="260"/>
      <c r="BA190" s="260"/>
      <c r="BB190" s="260"/>
      <c r="BC190" s="261"/>
      <c r="BD190" s="261"/>
      <c r="BE190" s="261"/>
      <c r="BF190" s="261"/>
      <c r="BG190" s="261"/>
      <c r="BH190" s="261"/>
      <c r="BI190" s="261"/>
      <c r="BJ190" s="261"/>
      <c r="BK190" s="261"/>
      <c r="BL190" s="261"/>
      <c r="BM190" s="261"/>
      <c r="BN190" s="261"/>
      <c r="BO190" s="261"/>
      <c r="BP190" s="261"/>
      <c r="BQ190" s="261"/>
      <c r="BR190" s="261"/>
      <c r="BS190" s="261"/>
      <c r="BT190" s="261"/>
      <c r="BU190" s="261"/>
      <c r="BV190" s="261"/>
      <c r="BW190" s="261"/>
      <c r="BX190" s="261"/>
      <c r="BY190" s="261"/>
      <c r="BZ190" s="261"/>
      <c r="CA190" s="261"/>
      <c r="CB190" s="261"/>
      <c r="CC190" s="261"/>
      <c r="CD190" s="261"/>
      <c r="CE190" s="261"/>
      <c r="CF190" s="261"/>
      <c r="CG190" s="261"/>
      <c r="CH190" s="261"/>
      <c r="CI190" s="261"/>
      <c r="CJ190" s="261"/>
      <c r="CK190" s="261"/>
      <c r="CL190" s="261"/>
      <c r="CM190" s="261"/>
      <c r="CN190" s="261"/>
      <c r="CO190" s="261"/>
      <c r="CP190" s="261"/>
      <c r="CQ190" s="261"/>
      <c r="CR190" s="261"/>
      <c r="CS190" s="261"/>
      <c r="CT190" s="261"/>
      <c r="CU190" s="261"/>
      <c r="CV190" s="261"/>
      <c r="CW190" s="261"/>
      <c r="CX190" s="261"/>
      <c r="CY190" s="261"/>
      <c r="CZ190" s="261"/>
      <c r="DA190" s="279"/>
      <c r="DB190" s="279"/>
      <c r="DC190" s="279"/>
      <c r="DD190" s="279"/>
      <c r="DE190" s="279"/>
      <c r="DF190" s="279"/>
      <c r="DG190" s="279"/>
      <c r="DH190" s="279"/>
      <c r="DI190" s="279"/>
      <c r="DJ190" s="279"/>
      <c r="DK190" s="279"/>
      <c r="DL190" s="279"/>
      <c r="DM190" s="279"/>
      <c r="DN190" s="279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  <c r="EA190" s="279"/>
      <c r="EB190" s="279"/>
      <c r="EC190" s="279"/>
      <c r="ED190" s="279"/>
      <c r="EE190" s="279"/>
    </row>
    <row r="191" spans="1:135" s="2" customFormat="1" ht="15" customHeight="1" hidden="1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  <c r="AJ191" s="265"/>
      <c r="AK191" s="265"/>
      <c r="AL191" s="265"/>
      <c r="AM191" s="265"/>
      <c r="AN191" s="265"/>
      <c r="AO191" s="265"/>
      <c r="AP191" s="265"/>
      <c r="AQ191" s="265"/>
      <c r="AR191" s="265"/>
      <c r="AS191" s="265"/>
      <c r="AT191" s="265"/>
      <c r="AU191" s="265"/>
      <c r="AV191" s="265"/>
      <c r="AW191" s="265"/>
      <c r="AX191" s="265"/>
      <c r="AY191" s="265"/>
      <c r="AZ191" s="265"/>
      <c r="BA191" s="265"/>
      <c r="BB191" s="265"/>
      <c r="BC191" s="333"/>
      <c r="BD191" s="333"/>
      <c r="BE191" s="333"/>
      <c r="BF191" s="333"/>
      <c r="BG191" s="333"/>
      <c r="BH191" s="333"/>
      <c r="BI191" s="333"/>
      <c r="BJ191" s="333"/>
      <c r="BK191" s="333"/>
      <c r="BL191" s="333"/>
      <c r="BM191" s="333"/>
      <c r="BN191" s="333"/>
      <c r="BO191" s="333"/>
      <c r="BP191" s="333"/>
      <c r="BQ191" s="333"/>
      <c r="BR191" s="333"/>
      <c r="BS191" s="333"/>
      <c r="BT191" s="333"/>
      <c r="BU191" s="333"/>
      <c r="BV191" s="333"/>
      <c r="BW191" s="333"/>
      <c r="BX191" s="333"/>
      <c r="BY191" s="333"/>
      <c r="BZ191" s="333"/>
      <c r="CA191" s="333"/>
      <c r="CB191" s="333"/>
      <c r="CC191" s="333"/>
      <c r="CD191" s="333"/>
      <c r="CE191" s="333"/>
      <c r="CF191" s="333"/>
      <c r="CG191" s="333"/>
      <c r="CH191" s="333"/>
      <c r="CI191" s="333"/>
      <c r="CJ191" s="333"/>
      <c r="CK191" s="333"/>
      <c r="CL191" s="333"/>
      <c r="CM191" s="333"/>
      <c r="CN191" s="333"/>
      <c r="CO191" s="333"/>
      <c r="CP191" s="333"/>
      <c r="CQ191" s="333"/>
      <c r="CR191" s="333"/>
      <c r="CS191" s="333"/>
      <c r="CT191" s="333"/>
      <c r="CU191" s="333"/>
      <c r="CV191" s="333"/>
      <c r="CW191" s="333"/>
      <c r="CX191" s="333"/>
      <c r="CY191" s="333"/>
      <c r="CZ191" s="333"/>
      <c r="DA191" s="279"/>
      <c r="DB191" s="279"/>
      <c r="DC191" s="279"/>
      <c r="DD191" s="279"/>
      <c r="DE191" s="279"/>
      <c r="DF191" s="279"/>
      <c r="DG191" s="279"/>
      <c r="DH191" s="279"/>
      <c r="DI191" s="279"/>
      <c r="DJ191" s="279"/>
      <c r="DK191" s="279"/>
      <c r="DL191" s="279"/>
      <c r="DM191" s="279"/>
      <c r="DN191" s="279"/>
      <c r="DO191" s="279"/>
      <c r="DP191" s="279"/>
      <c r="DQ191" s="279"/>
      <c r="DR191" s="279"/>
      <c r="DS191" s="279"/>
      <c r="DT191" s="279"/>
      <c r="DU191" s="279"/>
      <c r="DV191" s="279"/>
      <c r="DW191" s="279"/>
      <c r="DX191" s="279"/>
      <c r="DY191" s="279"/>
      <c r="DZ191" s="279"/>
      <c r="EA191" s="279"/>
      <c r="EB191" s="279"/>
      <c r="EC191" s="279"/>
      <c r="ED191" s="279"/>
      <c r="EE191" s="279"/>
    </row>
    <row r="192" spans="1:135" s="2" customFormat="1" ht="15" customHeight="1" hidden="1">
      <c r="A192" s="259"/>
      <c r="B192" s="259"/>
      <c r="C192" s="259"/>
      <c r="D192" s="259"/>
      <c r="E192" s="259"/>
      <c r="F192" s="259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260"/>
      <c r="AP192" s="260"/>
      <c r="AQ192" s="260"/>
      <c r="AR192" s="260"/>
      <c r="AS192" s="260"/>
      <c r="AT192" s="260"/>
      <c r="AU192" s="260"/>
      <c r="AV192" s="260"/>
      <c r="AW192" s="260"/>
      <c r="AX192" s="260"/>
      <c r="AY192" s="260"/>
      <c r="AZ192" s="260"/>
      <c r="BA192" s="260"/>
      <c r="BB192" s="260"/>
      <c r="BC192" s="261"/>
      <c r="BD192" s="261"/>
      <c r="BE192" s="261"/>
      <c r="BF192" s="261"/>
      <c r="BG192" s="261"/>
      <c r="BH192" s="261"/>
      <c r="BI192" s="261"/>
      <c r="BJ192" s="261"/>
      <c r="BK192" s="261"/>
      <c r="BL192" s="261"/>
      <c r="BM192" s="261"/>
      <c r="BN192" s="261"/>
      <c r="BO192" s="261"/>
      <c r="BP192" s="261"/>
      <c r="BQ192" s="261"/>
      <c r="BR192" s="261"/>
      <c r="BS192" s="261"/>
      <c r="BT192" s="261"/>
      <c r="BU192" s="261"/>
      <c r="BV192" s="261"/>
      <c r="BW192" s="261"/>
      <c r="BX192" s="261"/>
      <c r="BY192" s="261"/>
      <c r="BZ192" s="261"/>
      <c r="CA192" s="261"/>
      <c r="CB192" s="261"/>
      <c r="CC192" s="261"/>
      <c r="CD192" s="261"/>
      <c r="CE192" s="261"/>
      <c r="CF192" s="261"/>
      <c r="CG192" s="261"/>
      <c r="CH192" s="261"/>
      <c r="CI192" s="261"/>
      <c r="CJ192" s="261"/>
      <c r="CK192" s="261"/>
      <c r="CL192" s="261"/>
      <c r="CM192" s="261"/>
      <c r="CN192" s="261"/>
      <c r="CO192" s="261"/>
      <c r="CP192" s="261"/>
      <c r="CQ192" s="261"/>
      <c r="CR192" s="261"/>
      <c r="CS192" s="261"/>
      <c r="CT192" s="261"/>
      <c r="CU192" s="261"/>
      <c r="CV192" s="261"/>
      <c r="CW192" s="261"/>
      <c r="CX192" s="261"/>
      <c r="CY192" s="261"/>
      <c r="CZ192" s="261"/>
      <c r="DA192" s="279"/>
      <c r="DB192" s="279"/>
      <c r="DC192" s="279"/>
      <c r="DD192" s="279"/>
      <c r="DE192" s="279"/>
      <c r="DF192" s="279"/>
      <c r="DG192" s="279"/>
      <c r="DH192" s="279"/>
      <c r="DI192" s="279"/>
      <c r="DJ192" s="279"/>
      <c r="DK192" s="279"/>
      <c r="DL192" s="279"/>
      <c r="DM192" s="279"/>
      <c r="DN192" s="279"/>
      <c r="DO192" s="279"/>
      <c r="DP192" s="279"/>
      <c r="DQ192" s="279"/>
      <c r="DR192" s="279"/>
      <c r="DS192" s="279"/>
      <c r="DT192" s="279"/>
      <c r="DU192" s="279"/>
      <c r="DV192" s="279"/>
      <c r="DW192" s="279"/>
      <c r="DX192" s="279"/>
      <c r="DY192" s="279"/>
      <c r="DZ192" s="279"/>
      <c r="EA192" s="279"/>
      <c r="EB192" s="279"/>
      <c r="EC192" s="279"/>
      <c r="ED192" s="279"/>
      <c r="EE192" s="279"/>
    </row>
    <row r="193" spans="1:135" s="2" customFormat="1" ht="15" customHeight="1" hidden="1">
      <c r="A193" s="259"/>
      <c r="B193" s="259"/>
      <c r="C193" s="259"/>
      <c r="D193" s="259"/>
      <c r="E193" s="259"/>
      <c r="F193" s="259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260"/>
      <c r="AH193" s="260"/>
      <c r="AI193" s="260"/>
      <c r="AJ193" s="260"/>
      <c r="AK193" s="260"/>
      <c r="AL193" s="260"/>
      <c r="AM193" s="260"/>
      <c r="AN193" s="260"/>
      <c r="AO193" s="260"/>
      <c r="AP193" s="260"/>
      <c r="AQ193" s="260"/>
      <c r="AR193" s="260"/>
      <c r="AS193" s="260"/>
      <c r="AT193" s="260"/>
      <c r="AU193" s="260"/>
      <c r="AV193" s="260"/>
      <c r="AW193" s="260"/>
      <c r="AX193" s="260"/>
      <c r="AY193" s="260"/>
      <c r="AZ193" s="260"/>
      <c r="BA193" s="260"/>
      <c r="BB193" s="260"/>
      <c r="BC193" s="261"/>
      <c r="BD193" s="261"/>
      <c r="BE193" s="261"/>
      <c r="BF193" s="261"/>
      <c r="BG193" s="261"/>
      <c r="BH193" s="261"/>
      <c r="BI193" s="261"/>
      <c r="BJ193" s="261"/>
      <c r="BK193" s="261"/>
      <c r="BL193" s="261"/>
      <c r="BM193" s="261"/>
      <c r="BN193" s="261"/>
      <c r="BO193" s="261"/>
      <c r="BP193" s="261"/>
      <c r="BQ193" s="261"/>
      <c r="BR193" s="261"/>
      <c r="BS193" s="261"/>
      <c r="BT193" s="261"/>
      <c r="BU193" s="261"/>
      <c r="BV193" s="261"/>
      <c r="BW193" s="261"/>
      <c r="BX193" s="261"/>
      <c r="BY193" s="261"/>
      <c r="BZ193" s="261"/>
      <c r="CA193" s="261"/>
      <c r="CB193" s="261"/>
      <c r="CC193" s="261"/>
      <c r="CD193" s="261"/>
      <c r="CE193" s="261"/>
      <c r="CF193" s="261"/>
      <c r="CG193" s="261"/>
      <c r="CH193" s="261"/>
      <c r="CI193" s="261"/>
      <c r="CJ193" s="261"/>
      <c r="CK193" s="261"/>
      <c r="CL193" s="261"/>
      <c r="CM193" s="261"/>
      <c r="CN193" s="261"/>
      <c r="CO193" s="261"/>
      <c r="CP193" s="261"/>
      <c r="CQ193" s="261"/>
      <c r="CR193" s="261"/>
      <c r="CS193" s="261"/>
      <c r="CT193" s="261"/>
      <c r="CU193" s="261"/>
      <c r="CV193" s="261"/>
      <c r="CW193" s="261"/>
      <c r="CX193" s="261"/>
      <c r="CY193" s="261"/>
      <c r="CZ193" s="261"/>
      <c r="DA193" s="279"/>
      <c r="DB193" s="279"/>
      <c r="DC193" s="279"/>
      <c r="DD193" s="279"/>
      <c r="DE193" s="279"/>
      <c r="DF193" s="279"/>
      <c r="DG193" s="279"/>
      <c r="DH193" s="279"/>
      <c r="DI193" s="279"/>
      <c r="DJ193" s="279"/>
      <c r="DK193" s="279"/>
      <c r="DL193" s="279"/>
      <c r="DM193" s="279"/>
      <c r="DN193" s="279"/>
      <c r="DO193" s="279"/>
      <c r="DP193" s="279"/>
      <c r="DQ193" s="279"/>
      <c r="DR193" s="279"/>
      <c r="DS193" s="279"/>
      <c r="DT193" s="279"/>
      <c r="DU193" s="279"/>
      <c r="DV193" s="279"/>
      <c r="DW193" s="279"/>
      <c r="DX193" s="279"/>
      <c r="DY193" s="279"/>
      <c r="DZ193" s="279"/>
      <c r="EA193" s="279"/>
      <c r="EB193" s="279"/>
      <c r="EC193" s="279"/>
      <c r="ED193" s="279"/>
      <c r="EE193" s="279"/>
    </row>
    <row r="194" spans="1:135" s="2" customFormat="1" ht="15" customHeight="1" hidden="1">
      <c r="A194" s="259"/>
      <c r="B194" s="259"/>
      <c r="C194" s="259"/>
      <c r="D194" s="259"/>
      <c r="E194" s="259"/>
      <c r="F194" s="259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0"/>
      <c r="AQ194" s="260"/>
      <c r="AR194" s="260"/>
      <c r="AS194" s="260"/>
      <c r="AT194" s="260"/>
      <c r="AU194" s="260"/>
      <c r="AV194" s="260"/>
      <c r="AW194" s="260"/>
      <c r="AX194" s="260"/>
      <c r="AY194" s="260"/>
      <c r="AZ194" s="260"/>
      <c r="BA194" s="260"/>
      <c r="BB194" s="260"/>
      <c r="BC194" s="261"/>
      <c r="BD194" s="261"/>
      <c r="BE194" s="261"/>
      <c r="BF194" s="261"/>
      <c r="BG194" s="261"/>
      <c r="BH194" s="261"/>
      <c r="BI194" s="261"/>
      <c r="BJ194" s="261"/>
      <c r="BK194" s="261"/>
      <c r="BL194" s="261"/>
      <c r="BM194" s="261"/>
      <c r="BN194" s="261"/>
      <c r="BO194" s="261"/>
      <c r="BP194" s="261"/>
      <c r="BQ194" s="261"/>
      <c r="BR194" s="261"/>
      <c r="BS194" s="261"/>
      <c r="BT194" s="261"/>
      <c r="BU194" s="261"/>
      <c r="BV194" s="261"/>
      <c r="BW194" s="261"/>
      <c r="BX194" s="261"/>
      <c r="BY194" s="261"/>
      <c r="BZ194" s="261"/>
      <c r="CA194" s="261"/>
      <c r="CB194" s="261"/>
      <c r="CC194" s="261"/>
      <c r="CD194" s="261"/>
      <c r="CE194" s="261"/>
      <c r="CF194" s="261"/>
      <c r="CG194" s="261"/>
      <c r="CH194" s="261"/>
      <c r="CI194" s="261"/>
      <c r="CJ194" s="261"/>
      <c r="CK194" s="261"/>
      <c r="CL194" s="261"/>
      <c r="CM194" s="261"/>
      <c r="CN194" s="261"/>
      <c r="CO194" s="261"/>
      <c r="CP194" s="261"/>
      <c r="CQ194" s="261"/>
      <c r="CR194" s="261"/>
      <c r="CS194" s="261"/>
      <c r="CT194" s="261"/>
      <c r="CU194" s="261"/>
      <c r="CV194" s="261"/>
      <c r="CW194" s="261"/>
      <c r="CX194" s="261"/>
      <c r="CY194" s="261"/>
      <c r="CZ194" s="261"/>
      <c r="DA194" s="279"/>
      <c r="DB194" s="279"/>
      <c r="DC194" s="279"/>
      <c r="DD194" s="279"/>
      <c r="DE194" s="279"/>
      <c r="DF194" s="279"/>
      <c r="DG194" s="279"/>
      <c r="DH194" s="279"/>
      <c r="DI194" s="279"/>
      <c r="DJ194" s="279"/>
      <c r="DK194" s="279"/>
      <c r="DL194" s="279"/>
      <c r="DM194" s="279"/>
      <c r="DN194" s="279"/>
      <c r="DO194" s="279"/>
      <c r="DP194" s="279"/>
      <c r="DQ194" s="279"/>
      <c r="DR194" s="279"/>
      <c r="DS194" s="279"/>
      <c r="DT194" s="279"/>
      <c r="DU194" s="279"/>
      <c r="DV194" s="279"/>
      <c r="DW194" s="279"/>
      <c r="DX194" s="279"/>
      <c r="DY194" s="279"/>
      <c r="DZ194" s="279"/>
      <c r="EA194" s="279"/>
      <c r="EB194" s="279"/>
      <c r="EC194" s="279"/>
      <c r="ED194" s="279"/>
      <c r="EE194" s="279"/>
    </row>
    <row r="195" spans="1:135" s="2" customFormat="1" ht="15" customHeight="1" hidden="1">
      <c r="A195" s="259"/>
      <c r="B195" s="259"/>
      <c r="C195" s="259"/>
      <c r="D195" s="259"/>
      <c r="E195" s="259"/>
      <c r="F195" s="259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/>
      <c r="AR195" s="260"/>
      <c r="AS195" s="260"/>
      <c r="AT195" s="260"/>
      <c r="AU195" s="260"/>
      <c r="AV195" s="260"/>
      <c r="AW195" s="260"/>
      <c r="AX195" s="260"/>
      <c r="AY195" s="260"/>
      <c r="AZ195" s="260"/>
      <c r="BA195" s="260"/>
      <c r="BB195" s="260"/>
      <c r="BC195" s="261"/>
      <c r="BD195" s="261"/>
      <c r="BE195" s="261"/>
      <c r="BF195" s="261"/>
      <c r="BG195" s="261"/>
      <c r="BH195" s="261"/>
      <c r="BI195" s="261"/>
      <c r="BJ195" s="261"/>
      <c r="BK195" s="261"/>
      <c r="BL195" s="261"/>
      <c r="BM195" s="261"/>
      <c r="BN195" s="261"/>
      <c r="BO195" s="261"/>
      <c r="BP195" s="261"/>
      <c r="BQ195" s="261"/>
      <c r="BR195" s="261"/>
      <c r="BS195" s="261"/>
      <c r="BT195" s="261"/>
      <c r="BU195" s="261"/>
      <c r="BV195" s="261"/>
      <c r="BW195" s="261"/>
      <c r="BX195" s="261"/>
      <c r="BY195" s="261"/>
      <c r="BZ195" s="261"/>
      <c r="CA195" s="261"/>
      <c r="CB195" s="261"/>
      <c r="CC195" s="261"/>
      <c r="CD195" s="261"/>
      <c r="CE195" s="261"/>
      <c r="CF195" s="261"/>
      <c r="CG195" s="261"/>
      <c r="CH195" s="261"/>
      <c r="CI195" s="261"/>
      <c r="CJ195" s="261"/>
      <c r="CK195" s="261"/>
      <c r="CL195" s="261"/>
      <c r="CM195" s="261"/>
      <c r="CN195" s="261"/>
      <c r="CO195" s="261"/>
      <c r="CP195" s="261"/>
      <c r="CQ195" s="261"/>
      <c r="CR195" s="261"/>
      <c r="CS195" s="261"/>
      <c r="CT195" s="261"/>
      <c r="CU195" s="261"/>
      <c r="CV195" s="261"/>
      <c r="CW195" s="261"/>
      <c r="CX195" s="261"/>
      <c r="CY195" s="261"/>
      <c r="CZ195" s="261"/>
      <c r="DA195" s="279"/>
      <c r="DB195" s="279"/>
      <c r="DC195" s="279"/>
      <c r="DD195" s="279"/>
      <c r="DE195" s="279"/>
      <c r="DF195" s="279"/>
      <c r="DG195" s="279"/>
      <c r="DH195" s="279"/>
      <c r="DI195" s="279"/>
      <c r="DJ195" s="279"/>
      <c r="DK195" s="279"/>
      <c r="DL195" s="279"/>
      <c r="DM195" s="279"/>
      <c r="DN195" s="279"/>
      <c r="DO195" s="279"/>
      <c r="DP195" s="279"/>
      <c r="DQ195" s="279"/>
      <c r="DR195" s="279"/>
      <c r="DS195" s="279"/>
      <c r="DT195" s="279"/>
      <c r="DU195" s="279"/>
      <c r="DV195" s="279"/>
      <c r="DW195" s="279"/>
      <c r="DX195" s="279"/>
      <c r="DY195" s="279"/>
      <c r="DZ195" s="279"/>
      <c r="EA195" s="279"/>
      <c r="EB195" s="279"/>
      <c r="EC195" s="279"/>
      <c r="ED195" s="279"/>
      <c r="EE195" s="279"/>
    </row>
    <row r="196" spans="1:135" s="2" customFormat="1" ht="15" customHeight="1" hidden="1">
      <c r="A196" s="259"/>
      <c r="B196" s="259"/>
      <c r="C196" s="259"/>
      <c r="D196" s="259"/>
      <c r="E196" s="259"/>
      <c r="F196" s="259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  <c r="AF196" s="260"/>
      <c r="AG196" s="260"/>
      <c r="AH196" s="260"/>
      <c r="AI196" s="260"/>
      <c r="AJ196" s="260"/>
      <c r="AK196" s="260"/>
      <c r="AL196" s="260"/>
      <c r="AM196" s="260"/>
      <c r="AN196" s="260"/>
      <c r="AO196" s="260"/>
      <c r="AP196" s="260"/>
      <c r="AQ196" s="260"/>
      <c r="AR196" s="260"/>
      <c r="AS196" s="260"/>
      <c r="AT196" s="260"/>
      <c r="AU196" s="260"/>
      <c r="AV196" s="260"/>
      <c r="AW196" s="260"/>
      <c r="AX196" s="260"/>
      <c r="AY196" s="260"/>
      <c r="AZ196" s="260"/>
      <c r="BA196" s="260"/>
      <c r="BB196" s="260"/>
      <c r="BC196" s="261"/>
      <c r="BD196" s="261"/>
      <c r="BE196" s="261"/>
      <c r="BF196" s="261"/>
      <c r="BG196" s="261"/>
      <c r="BH196" s="261"/>
      <c r="BI196" s="261"/>
      <c r="BJ196" s="261"/>
      <c r="BK196" s="261"/>
      <c r="BL196" s="261"/>
      <c r="BM196" s="261"/>
      <c r="BN196" s="261"/>
      <c r="BO196" s="261"/>
      <c r="BP196" s="261"/>
      <c r="BQ196" s="261"/>
      <c r="BR196" s="261"/>
      <c r="BS196" s="261"/>
      <c r="BT196" s="261"/>
      <c r="BU196" s="261"/>
      <c r="BV196" s="261"/>
      <c r="BW196" s="261"/>
      <c r="BX196" s="261"/>
      <c r="BY196" s="261"/>
      <c r="BZ196" s="261"/>
      <c r="CA196" s="261"/>
      <c r="CB196" s="261"/>
      <c r="CC196" s="261"/>
      <c r="CD196" s="261"/>
      <c r="CE196" s="261"/>
      <c r="CF196" s="261"/>
      <c r="CG196" s="261"/>
      <c r="CH196" s="261"/>
      <c r="CI196" s="261"/>
      <c r="CJ196" s="261"/>
      <c r="CK196" s="261"/>
      <c r="CL196" s="261"/>
      <c r="CM196" s="261"/>
      <c r="CN196" s="261"/>
      <c r="CO196" s="261"/>
      <c r="CP196" s="261"/>
      <c r="CQ196" s="261"/>
      <c r="CR196" s="261"/>
      <c r="CS196" s="261"/>
      <c r="CT196" s="261"/>
      <c r="CU196" s="261"/>
      <c r="CV196" s="261"/>
      <c r="CW196" s="261"/>
      <c r="CX196" s="261"/>
      <c r="CY196" s="261"/>
      <c r="CZ196" s="261"/>
      <c r="DA196" s="279"/>
      <c r="DB196" s="279"/>
      <c r="DC196" s="279"/>
      <c r="DD196" s="279"/>
      <c r="DE196" s="279"/>
      <c r="DF196" s="279"/>
      <c r="DG196" s="279"/>
      <c r="DH196" s="279"/>
      <c r="DI196" s="279"/>
      <c r="DJ196" s="279"/>
      <c r="DK196" s="279"/>
      <c r="DL196" s="279"/>
      <c r="DM196" s="279"/>
      <c r="DN196" s="279"/>
      <c r="DO196" s="279"/>
      <c r="DP196" s="279"/>
      <c r="DQ196" s="279"/>
      <c r="DR196" s="279"/>
      <c r="DS196" s="279"/>
      <c r="DT196" s="279"/>
      <c r="DU196" s="279"/>
      <c r="DV196" s="279"/>
      <c r="DW196" s="279"/>
      <c r="DX196" s="279"/>
      <c r="DY196" s="279"/>
      <c r="DZ196" s="279"/>
      <c r="EA196" s="279"/>
      <c r="EB196" s="279"/>
      <c r="EC196" s="279"/>
      <c r="ED196" s="279"/>
      <c r="EE196" s="279"/>
    </row>
    <row r="197" spans="1:135" s="2" customFormat="1" ht="15" customHeight="1">
      <c r="A197" s="259" t="s">
        <v>308</v>
      </c>
      <c r="B197" s="259"/>
      <c r="C197" s="259"/>
      <c r="D197" s="259"/>
      <c r="E197" s="259"/>
      <c r="F197" s="259"/>
      <c r="G197" s="260" t="s">
        <v>312</v>
      </c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0"/>
      <c r="AQ197" s="260"/>
      <c r="AR197" s="260"/>
      <c r="AS197" s="260"/>
      <c r="AT197" s="260"/>
      <c r="AU197" s="260"/>
      <c r="AV197" s="260"/>
      <c r="AW197" s="260"/>
      <c r="AX197" s="260"/>
      <c r="AY197" s="260"/>
      <c r="AZ197" s="260"/>
      <c r="BA197" s="260"/>
      <c r="BB197" s="260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1"/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>
        <v>10000</v>
      </c>
      <c r="CJ197" s="261"/>
      <c r="CK197" s="261"/>
      <c r="CL197" s="261"/>
      <c r="CM197" s="261"/>
      <c r="CN197" s="261"/>
      <c r="CO197" s="261"/>
      <c r="CP197" s="261"/>
      <c r="CQ197" s="261"/>
      <c r="CR197" s="261"/>
      <c r="CS197" s="261"/>
      <c r="CT197" s="261"/>
      <c r="CU197" s="261"/>
      <c r="CV197" s="261"/>
      <c r="CW197" s="261"/>
      <c r="CX197" s="261"/>
      <c r="CY197" s="261"/>
      <c r="CZ197" s="261"/>
      <c r="DA197" s="279"/>
      <c r="DB197" s="279"/>
      <c r="DC197" s="279"/>
      <c r="DD197" s="279"/>
      <c r="DE197" s="279"/>
      <c r="DF197" s="279"/>
      <c r="DG197" s="279"/>
      <c r="DH197" s="279"/>
      <c r="DI197" s="279"/>
      <c r="DJ197" s="279"/>
      <c r="DK197" s="279"/>
      <c r="DL197" s="279"/>
      <c r="DM197" s="279"/>
      <c r="DN197" s="279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  <c r="EA197" s="279"/>
      <c r="EB197" s="279"/>
      <c r="EC197" s="279"/>
      <c r="ED197" s="279"/>
      <c r="EE197" s="279"/>
    </row>
    <row r="198" spans="1:135" s="2" customFormat="1" ht="15" customHeight="1">
      <c r="A198" s="259" t="s">
        <v>310</v>
      </c>
      <c r="B198" s="259"/>
      <c r="C198" s="259"/>
      <c r="D198" s="259"/>
      <c r="E198" s="259"/>
      <c r="F198" s="259"/>
      <c r="G198" s="260" t="s">
        <v>321</v>
      </c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1"/>
      <c r="BD198" s="261"/>
      <c r="BE198" s="261"/>
      <c r="BF198" s="261"/>
      <c r="BG198" s="261"/>
      <c r="BH198" s="261"/>
      <c r="BI198" s="261"/>
      <c r="BJ198" s="261"/>
      <c r="BK198" s="261"/>
      <c r="BL198" s="261"/>
      <c r="BM198" s="261"/>
      <c r="BN198" s="261"/>
      <c r="BO198" s="261"/>
      <c r="BP198" s="261"/>
      <c r="BQ198" s="261"/>
      <c r="BR198" s="261"/>
      <c r="BS198" s="261"/>
      <c r="BT198" s="261"/>
      <c r="BU198" s="261"/>
      <c r="BV198" s="261"/>
      <c r="BW198" s="261"/>
      <c r="BX198" s="261"/>
      <c r="BY198" s="261"/>
      <c r="BZ198" s="261"/>
      <c r="CA198" s="261"/>
      <c r="CB198" s="261"/>
      <c r="CC198" s="261"/>
      <c r="CD198" s="261"/>
      <c r="CE198" s="261"/>
      <c r="CF198" s="261"/>
      <c r="CG198" s="261"/>
      <c r="CH198" s="261"/>
      <c r="CI198" s="261"/>
      <c r="CJ198" s="261"/>
      <c r="CK198" s="261"/>
      <c r="CL198" s="261"/>
      <c r="CM198" s="261"/>
      <c r="CN198" s="261"/>
      <c r="CO198" s="261"/>
      <c r="CP198" s="261"/>
      <c r="CQ198" s="261"/>
      <c r="CR198" s="261"/>
      <c r="CS198" s="261"/>
      <c r="CT198" s="261"/>
      <c r="CU198" s="261"/>
      <c r="CV198" s="261"/>
      <c r="CW198" s="261"/>
      <c r="CX198" s="261"/>
      <c r="CY198" s="261"/>
      <c r="CZ198" s="261"/>
      <c r="DA198" s="279"/>
      <c r="DB198" s="279"/>
      <c r="DC198" s="279"/>
      <c r="DD198" s="279"/>
      <c r="DE198" s="279"/>
      <c r="DF198" s="279"/>
      <c r="DG198" s="279"/>
      <c r="DH198" s="279"/>
      <c r="DI198" s="279"/>
      <c r="DJ198" s="279"/>
      <c r="DK198" s="279"/>
      <c r="DL198" s="279"/>
      <c r="DM198" s="279"/>
      <c r="DN198" s="279"/>
      <c r="DO198" s="279"/>
      <c r="DP198" s="279"/>
      <c r="DQ198" s="279"/>
      <c r="DR198" s="279"/>
      <c r="DS198" s="279"/>
      <c r="DT198" s="279"/>
      <c r="DU198" s="279"/>
      <c r="DV198" s="279"/>
      <c r="DW198" s="279"/>
      <c r="DX198" s="279"/>
      <c r="DY198" s="279"/>
      <c r="DZ198" s="279"/>
      <c r="EA198" s="279"/>
      <c r="EB198" s="279"/>
      <c r="EC198" s="279"/>
      <c r="ED198" s="279"/>
      <c r="EE198" s="279"/>
    </row>
    <row r="199" spans="1:135" s="2" customFormat="1" ht="15" customHeight="1">
      <c r="A199" s="259"/>
      <c r="B199" s="259"/>
      <c r="C199" s="259"/>
      <c r="D199" s="259"/>
      <c r="E199" s="259"/>
      <c r="F199" s="259"/>
      <c r="G199" s="323" t="s">
        <v>8</v>
      </c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3"/>
      <c r="AK199" s="323"/>
      <c r="AL199" s="323"/>
      <c r="AM199" s="323"/>
      <c r="AN199" s="323"/>
      <c r="AO199" s="323"/>
      <c r="AP199" s="323"/>
      <c r="AQ199" s="323"/>
      <c r="AR199" s="323"/>
      <c r="AS199" s="323"/>
      <c r="AT199" s="323"/>
      <c r="AU199" s="323"/>
      <c r="AV199" s="323"/>
      <c r="AW199" s="323"/>
      <c r="AX199" s="323"/>
      <c r="AY199" s="323"/>
      <c r="AZ199" s="323"/>
      <c r="BA199" s="323"/>
      <c r="BB199" s="324"/>
      <c r="BC199" s="278">
        <f>SUM(BC176:BC196)</f>
        <v>0</v>
      </c>
      <c r="BD199" s="278"/>
      <c r="BE199" s="278"/>
      <c r="BF199" s="278"/>
      <c r="BG199" s="278"/>
      <c r="BH199" s="278"/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 t="s">
        <v>9</v>
      </c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61">
        <f>SUM(CI176:CZ198)</f>
        <v>421064.56999999995</v>
      </c>
      <c r="CJ199" s="261"/>
      <c r="CK199" s="261"/>
      <c r="CL199" s="261"/>
      <c r="CM199" s="261"/>
      <c r="CN199" s="261"/>
      <c r="CO199" s="261"/>
      <c r="CP199" s="261"/>
      <c r="CQ199" s="261"/>
      <c r="CR199" s="261"/>
      <c r="CS199" s="261"/>
      <c r="CT199" s="261"/>
      <c r="CU199" s="261"/>
      <c r="CV199" s="261"/>
      <c r="CW199" s="261"/>
      <c r="CX199" s="261"/>
      <c r="CY199" s="261"/>
      <c r="CZ199" s="261"/>
      <c r="DA199" s="279"/>
      <c r="DB199" s="279"/>
      <c r="DC199" s="279"/>
      <c r="DD199" s="279"/>
      <c r="DE199" s="279"/>
      <c r="DF199" s="279"/>
      <c r="DG199" s="279"/>
      <c r="DH199" s="279"/>
      <c r="DI199" s="279"/>
      <c r="DJ199" s="279"/>
      <c r="DK199" s="279"/>
      <c r="DL199" s="279"/>
      <c r="DM199" s="279"/>
      <c r="DN199" s="279"/>
      <c r="DO199" s="279"/>
      <c r="DP199" s="279"/>
      <c r="DQ199" s="279"/>
      <c r="DR199" s="279"/>
      <c r="DS199" s="279"/>
      <c r="DT199" s="279"/>
      <c r="DU199" s="279"/>
      <c r="DV199" s="279"/>
      <c r="DW199" s="279"/>
      <c r="DX199" s="279"/>
      <c r="DY199" s="279"/>
      <c r="DZ199" s="279"/>
      <c r="EA199" s="279"/>
      <c r="EB199" s="279"/>
      <c r="EC199" s="279"/>
      <c r="ED199" s="279"/>
      <c r="EE199" s="279"/>
    </row>
    <row r="200" spans="1:135" s="2" customFormat="1" ht="12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279"/>
      <c r="DB200" s="279"/>
      <c r="DC200" s="279"/>
      <c r="DD200" s="279"/>
      <c r="DE200" s="279"/>
      <c r="DF200" s="279"/>
      <c r="DG200" s="279"/>
      <c r="DH200" s="279"/>
      <c r="DI200" s="279"/>
      <c r="DJ200" s="279"/>
      <c r="DK200" s="279"/>
      <c r="DL200" s="279"/>
      <c r="DM200" s="279"/>
      <c r="DN200" s="279"/>
      <c r="DO200" s="279"/>
      <c r="DP200" s="279"/>
      <c r="DQ200" s="279"/>
      <c r="DR200" s="279"/>
      <c r="DS200" s="279"/>
      <c r="DT200" s="279"/>
      <c r="DU200" s="279"/>
      <c r="DV200" s="279"/>
      <c r="DW200" s="279"/>
      <c r="DX200" s="279"/>
      <c r="DY200" s="279"/>
      <c r="DZ200" s="279"/>
      <c r="EA200" s="279"/>
      <c r="EB200" s="279"/>
      <c r="EC200" s="279"/>
      <c r="ED200" s="279"/>
      <c r="EE200" s="279"/>
    </row>
    <row r="201" spans="1:135" s="2" customFormat="1" ht="12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279"/>
      <c r="DB201" s="279"/>
      <c r="DC201" s="279"/>
      <c r="DD201" s="279"/>
      <c r="DE201" s="279"/>
      <c r="DF201" s="279"/>
      <c r="DG201" s="279"/>
      <c r="DH201" s="279"/>
      <c r="DI201" s="279"/>
      <c r="DJ201" s="279"/>
      <c r="DK201" s="279"/>
      <c r="DL201" s="279"/>
      <c r="DM201" s="279"/>
      <c r="DN201" s="279"/>
      <c r="DO201" s="279"/>
      <c r="DP201" s="279"/>
      <c r="DQ201" s="279"/>
      <c r="DR201" s="279"/>
      <c r="DS201" s="279"/>
      <c r="DT201" s="279"/>
      <c r="DU201" s="279"/>
      <c r="DV201" s="279"/>
      <c r="DW201" s="279"/>
      <c r="DX201" s="279"/>
      <c r="DY201" s="279"/>
      <c r="DZ201" s="279"/>
      <c r="EA201" s="279"/>
      <c r="EB201" s="279"/>
      <c r="EC201" s="279"/>
      <c r="ED201" s="279"/>
      <c r="EE201" s="279"/>
    </row>
    <row r="202" spans="1:135" ht="13.5">
      <c r="A202" s="279" t="s">
        <v>271</v>
      </c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  <c r="BN202" s="279"/>
      <c r="BO202" s="279"/>
      <c r="BP202" s="279"/>
      <c r="BQ202" s="279"/>
      <c r="BR202" s="279"/>
      <c r="BS202" s="279"/>
      <c r="BT202" s="279"/>
      <c r="BU202" s="279"/>
      <c r="BV202" s="279"/>
      <c r="BW202" s="279"/>
      <c r="BX202" s="279"/>
      <c r="BY202" s="279"/>
      <c r="BZ202" s="279"/>
      <c r="CA202" s="279"/>
      <c r="CB202" s="279"/>
      <c r="CC202" s="279"/>
      <c r="CD202" s="279"/>
      <c r="CE202" s="279"/>
      <c r="CF202" s="279"/>
      <c r="CG202" s="279"/>
      <c r="CH202" s="279"/>
      <c r="CI202" s="279"/>
      <c r="CJ202" s="279"/>
      <c r="CK202" s="279"/>
      <c r="CL202" s="279"/>
      <c r="CM202" s="279"/>
      <c r="CN202" s="279"/>
      <c r="CO202" s="279"/>
      <c r="CP202" s="279"/>
      <c r="CQ202" s="279"/>
      <c r="CR202" s="279"/>
      <c r="CS202" s="279"/>
      <c r="CT202" s="279"/>
      <c r="CU202" s="279"/>
      <c r="CV202" s="279"/>
      <c r="CW202" s="279"/>
      <c r="CX202" s="279"/>
      <c r="CY202" s="279"/>
      <c r="CZ202" s="279"/>
      <c r="DA202" s="279"/>
      <c r="DB202" s="279"/>
      <c r="DC202" s="279"/>
      <c r="DD202" s="279"/>
      <c r="DE202" s="279"/>
      <c r="DF202" s="279"/>
      <c r="DG202" s="279"/>
      <c r="DH202" s="279"/>
      <c r="DI202" s="279"/>
      <c r="DJ202" s="279"/>
      <c r="DK202" s="279"/>
      <c r="DL202" s="279"/>
      <c r="DM202" s="279"/>
      <c r="DN202" s="279"/>
      <c r="DO202" s="279"/>
      <c r="DP202" s="279"/>
      <c r="DQ202" s="279"/>
      <c r="DR202" s="279"/>
      <c r="DS202" s="279"/>
      <c r="DT202" s="279"/>
      <c r="DU202" s="279"/>
      <c r="DV202" s="279"/>
      <c r="DW202" s="279"/>
      <c r="DX202" s="279"/>
      <c r="DY202" s="279"/>
      <c r="DZ202" s="279"/>
      <c r="EA202" s="279"/>
      <c r="EB202" s="279"/>
      <c r="EC202" s="279"/>
      <c r="ED202" s="279"/>
      <c r="EE202" s="279"/>
    </row>
    <row r="203" spans="1:135" ht="13.5">
      <c r="A203" s="274"/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  <c r="AE203" s="274"/>
      <c r="AF203" s="274"/>
      <c r="AG203" s="274"/>
      <c r="AH203" s="274"/>
      <c r="AI203" s="274"/>
      <c r="AJ203" s="274"/>
      <c r="AK203" s="274"/>
      <c r="AL203" s="274"/>
      <c r="AM203" s="274"/>
      <c r="AN203" s="274"/>
      <c r="AO203" s="274"/>
      <c r="AP203" s="274"/>
      <c r="AQ203" s="274"/>
      <c r="AR203" s="274"/>
      <c r="AS203" s="274"/>
      <c r="AT203" s="274"/>
      <c r="AU203" s="274"/>
      <c r="AV203" s="274"/>
      <c r="AW203" s="274"/>
      <c r="AX203" s="274"/>
      <c r="AY203" s="274"/>
      <c r="AZ203" s="274"/>
      <c r="BA203" s="274"/>
      <c r="BB203" s="274"/>
      <c r="BC203" s="274"/>
      <c r="BD203" s="274"/>
      <c r="BE203" s="274"/>
      <c r="BF203" s="274"/>
      <c r="BG203" s="274"/>
      <c r="BH203" s="274"/>
      <c r="BI203" s="274"/>
      <c r="BJ203" s="274"/>
      <c r="BK203" s="274"/>
      <c r="BL203" s="274"/>
      <c r="BM203" s="274"/>
      <c r="BN203" s="274"/>
      <c r="BO203" s="274"/>
      <c r="BP203" s="274"/>
      <c r="BQ203" s="274"/>
      <c r="BR203" s="274"/>
      <c r="BS203" s="274"/>
      <c r="BT203" s="274"/>
      <c r="BU203" s="274"/>
      <c r="BV203" s="274"/>
      <c r="BW203" s="274"/>
      <c r="BX203" s="274"/>
      <c r="BY203" s="274"/>
      <c r="BZ203" s="274"/>
      <c r="CA203" s="274"/>
      <c r="CB203" s="274"/>
      <c r="CC203" s="274"/>
      <c r="CD203" s="274"/>
      <c r="CE203" s="274"/>
      <c r="CF203" s="274"/>
      <c r="CG203" s="274"/>
      <c r="CH203" s="274"/>
      <c r="CI203" s="274"/>
      <c r="CJ203" s="274"/>
      <c r="CK203" s="274"/>
      <c r="CL203" s="274"/>
      <c r="CM203" s="274"/>
      <c r="CN203" s="274"/>
      <c r="CO203" s="274"/>
      <c r="CP203" s="274"/>
      <c r="CQ203" s="274"/>
      <c r="CR203" s="274"/>
      <c r="CS203" s="274"/>
      <c r="CT203" s="274"/>
      <c r="CU203" s="274"/>
      <c r="CV203" s="274"/>
      <c r="CW203" s="274"/>
      <c r="CX203" s="274"/>
      <c r="CY203" s="274"/>
      <c r="CZ203" s="274"/>
      <c r="DA203" s="279"/>
      <c r="DB203" s="279"/>
      <c r="DC203" s="279"/>
      <c r="DD203" s="279"/>
      <c r="DE203" s="279"/>
      <c r="DF203" s="279"/>
      <c r="DG203" s="279"/>
      <c r="DH203" s="279"/>
      <c r="DI203" s="279"/>
      <c r="DJ203" s="279"/>
      <c r="DK203" s="279"/>
      <c r="DL203" s="279"/>
      <c r="DM203" s="279"/>
      <c r="DN203" s="279"/>
      <c r="DO203" s="279"/>
      <c r="DP203" s="279"/>
      <c r="DQ203" s="279"/>
      <c r="DR203" s="279"/>
      <c r="DS203" s="279"/>
      <c r="DT203" s="279"/>
      <c r="DU203" s="279"/>
      <c r="DV203" s="279"/>
      <c r="DW203" s="279"/>
      <c r="DX203" s="279"/>
      <c r="DY203" s="279"/>
      <c r="DZ203" s="279"/>
      <c r="EA203" s="279"/>
      <c r="EB203" s="279"/>
      <c r="EC203" s="279"/>
      <c r="ED203" s="279"/>
      <c r="EE203" s="279"/>
    </row>
    <row r="204" spans="1:135" ht="12.75">
      <c r="A204" s="271" t="s">
        <v>0</v>
      </c>
      <c r="B204" s="272"/>
      <c r="C204" s="272"/>
      <c r="D204" s="272"/>
      <c r="E204" s="272"/>
      <c r="F204" s="273"/>
      <c r="G204" s="271" t="s">
        <v>14</v>
      </c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  <c r="AI204" s="272"/>
      <c r="AJ204" s="272"/>
      <c r="AK204" s="272"/>
      <c r="AL204" s="272"/>
      <c r="AM204" s="272"/>
      <c r="AN204" s="272"/>
      <c r="AO204" s="272"/>
      <c r="AP204" s="272"/>
      <c r="AQ204" s="272"/>
      <c r="AR204" s="272"/>
      <c r="AS204" s="272"/>
      <c r="AT204" s="272"/>
      <c r="AU204" s="272"/>
      <c r="AV204" s="272"/>
      <c r="AW204" s="272"/>
      <c r="AX204" s="272"/>
      <c r="AY204" s="272"/>
      <c r="AZ204" s="272"/>
      <c r="BA204" s="272"/>
      <c r="BB204" s="272"/>
      <c r="BC204" s="272"/>
      <c r="BD204" s="272"/>
      <c r="BE204" s="272"/>
      <c r="BF204" s="272"/>
      <c r="BG204" s="272"/>
      <c r="BH204" s="272"/>
      <c r="BI204" s="272"/>
      <c r="BJ204" s="272"/>
      <c r="BK204" s="272"/>
      <c r="BL204" s="272"/>
      <c r="BM204" s="272"/>
      <c r="BN204" s="272"/>
      <c r="BO204" s="272"/>
      <c r="BP204" s="272"/>
      <c r="BQ204" s="272"/>
      <c r="BR204" s="273"/>
      <c r="BS204" s="271" t="s">
        <v>73</v>
      </c>
      <c r="BT204" s="272"/>
      <c r="BU204" s="272"/>
      <c r="BV204" s="272"/>
      <c r="BW204" s="272"/>
      <c r="BX204" s="272"/>
      <c r="BY204" s="272"/>
      <c r="BZ204" s="272"/>
      <c r="CA204" s="272"/>
      <c r="CB204" s="272"/>
      <c r="CC204" s="272"/>
      <c r="CD204" s="272"/>
      <c r="CE204" s="272"/>
      <c r="CF204" s="272"/>
      <c r="CG204" s="272"/>
      <c r="CH204" s="273"/>
      <c r="CI204" s="271" t="s">
        <v>74</v>
      </c>
      <c r="CJ204" s="272"/>
      <c r="CK204" s="272"/>
      <c r="CL204" s="272"/>
      <c r="CM204" s="272"/>
      <c r="CN204" s="272"/>
      <c r="CO204" s="272"/>
      <c r="CP204" s="272"/>
      <c r="CQ204" s="272"/>
      <c r="CR204" s="272"/>
      <c r="CS204" s="272"/>
      <c r="CT204" s="272"/>
      <c r="CU204" s="272"/>
      <c r="CV204" s="272"/>
      <c r="CW204" s="272"/>
      <c r="CX204" s="272"/>
      <c r="CY204" s="272"/>
      <c r="CZ204" s="273"/>
      <c r="DA204" s="279"/>
      <c r="DB204" s="279"/>
      <c r="DC204" s="279"/>
      <c r="DD204" s="279"/>
      <c r="DE204" s="279"/>
      <c r="DF204" s="279"/>
      <c r="DG204" s="279"/>
      <c r="DH204" s="279"/>
      <c r="DI204" s="279"/>
      <c r="DJ204" s="279"/>
      <c r="DK204" s="279"/>
      <c r="DL204" s="279"/>
      <c r="DM204" s="279"/>
      <c r="DN204" s="279"/>
      <c r="DO204" s="279"/>
      <c r="DP204" s="279"/>
      <c r="DQ204" s="279"/>
      <c r="DR204" s="279"/>
      <c r="DS204" s="279"/>
      <c r="DT204" s="279"/>
      <c r="DU204" s="279"/>
      <c r="DV204" s="279"/>
      <c r="DW204" s="279"/>
      <c r="DX204" s="279"/>
      <c r="DY204" s="279"/>
      <c r="DZ204" s="279"/>
      <c r="EA204" s="279"/>
      <c r="EB204" s="279"/>
      <c r="EC204" s="279"/>
      <c r="ED204" s="279"/>
      <c r="EE204" s="279"/>
    </row>
    <row r="205" spans="1:135" ht="12.75">
      <c r="A205" s="265">
        <v>1</v>
      </c>
      <c r="B205" s="265"/>
      <c r="C205" s="265"/>
      <c r="D205" s="265"/>
      <c r="E205" s="265"/>
      <c r="F205" s="265"/>
      <c r="G205" s="265">
        <v>2</v>
      </c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F205" s="266"/>
      <c r="AG205" s="266"/>
      <c r="AH205" s="266"/>
      <c r="AI205" s="266"/>
      <c r="AJ205" s="266"/>
      <c r="AK205" s="266"/>
      <c r="AL205" s="266"/>
      <c r="AM205" s="266"/>
      <c r="AN205" s="266"/>
      <c r="AO205" s="266"/>
      <c r="AP205" s="266"/>
      <c r="AQ205" s="266"/>
      <c r="AR205" s="266"/>
      <c r="AS205" s="266"/>
      <c r="AT205" s="266"/>
      <c r="AU205" s="266"/>
      <c r="AV205" s="266"/>
      <c r="AW205" s="266"/>
      <c r="AX205" s="266"/>
      <c r="AY205" s="266"/>
      <c r="AZ205" s="266"/>
      <c r="BA205" s="266"/>
      <c r="BB205" s="266"/>
      <c r="BC205" s="266"/>
      <c r="BD205" s="266"/>
      <c r="BE205" s="266"/>
      <c r="BF205" s="266"/>
      <c r="BG205" s="266"/>
      <c r="BH205" s="266"/>
      <c r="BI205" s="266"/>
      <c r="BJ205" s="266"/>
      <c r="BK205" s="266"/>
      <c r="BL205" s="266"/>
      <c r="BM205" s="266"/>
      <c r="BN205" s="266"/>
      <c r="BO205" s="266"/>
      <c r="BP205" s="266"/>
      <c r="BQ205" s="266"/>
      <c r="BR205" s="267"/>
      <c r="BS205" s="265">
        <v>3</v>
      </c>
      <c r="BT205" s="265"/>
      <c r="BU205" s="265"/>
      <c r="BV205" s="265"/>
      <c r="BW205" s="265"/>
      <c r="BX205" s="265"/>
      <c r="BY205" s="265"/>
      <c r="BZ205" s="265"/>
      <c r="CA205" s="265"/>
      <c r="CB205" s="265"/>
      <c r="CC205" s="265"/>
      <c r="CD205" s="265"/>
      <c r="CE205" s="265"/>
      <c r="CF205" s="265"/>
      <c r="CG205" s="265"/>
      <c r="CH205" s="265"/>
      <c r="CI205" s="265">
        <v>4</v>
      </c>
      <c r="CJ205" s="265"/>
      <c r="CK205" s="265"/>
      <c r="CL205" s="265"/>
      <c r="CM205" s="265"/>
      <c r="CN205" s="265"/>
      <c r="CO205" s="265"/>
      <c r="CP205" s="265"/>
      <c r="CQ205" s="265"/>
      <c r="CR205" s="265"/>
      <c r="CS205" s="265"/>
      <c r="CT205" s="265"/>
      <c r="CU205" s="265"/>
      <c r="CV205" s="265"/>
      <c r="CW205" s="265"/>
      <c r="CX205" s="265"/>
      <c r="CY205" s="265"/>
      <c r="CZ205" s="265"/>
      <c r="DA205" s="279"/>
      <c r="DB205" s="279"/>
      <c r="DC205" s="279"/>
      <c r="DD205" s="279"/>
      <c r="DE205" s="279"/>
      <c r="DF205" s="279"/>
      <c r="DG205" s="279"/>
      <c r="DH205" s="279"/>
      <c r="DI205" s="279"/>
      <c r="DJ205" s="279"/>
      <c r="DK205" s="279"/>
      <c r="DL205" s="279"/>
      <c r="DM205" s="279"/>
      <c r="DN205" s="279"/>
      <c r="DO205" s="279"/>
      <c r="DP205" s="279"/>
      <c r="DQ205" s="279"/>
      <c r="DR205" s="279"/>
      <c r="DS205" s="279"/>
      <c r="DT205" s="279"/>
      <c r="DU205" s="279"/>
      <c r="DV205" s="279"/>
      <c r="DW205" s="279"/>
      <c r="DX205" s="279"/>
      <c r="DY205" s="279"/>
      <c r="DZ205" s="279"/>
      <c r="EA205" s="279"/>
      <c r="EB205" s="279"/>
      <c r="EC205" s="279"/>
      <c r="ED205" s="279"/>
      <c r="EE205" s="279"/>
    </row>
    <row r="206" spans="1:135" ht="41.25" customHeight="1">
      <c r="A206" s="259"/>
      <c r="B206" s="259"/>
      <c r="C206" s="259"/>
      <c r="D206" s="259"/>
      <c r="E206" s="259"/>
      <c r="F206" s="259"/>
      <c r="G206" s="262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  <c r="AM206" s="263"/>
      <c r="AN206" s="263"/>
      <c r="AO206" s="263"/>
      <c r="AP206" s="263"/>
      <c r="AQ206" s="263"/>
      <c r="AR206" s="263"/>
      <c r="AS206" s="263"/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63"/>
      <c r="BJ206" s="263"/>
      <c r="BK206" s="263"/>
      <c r="BL206" s="263"/>
      <c r="BM206" s="263"/>
      <c r="BN206" s="263"/>
      <c r="BO206" s="263"/>
      <c r="BP206" s="263"/>
      <c r="BQ206" s="263"/>
      <c r="BR206" s="264"/>
      <c r="BS206" s="261"/>
      <c r="BT206" s="261"/>
      <c r="BU206" s="261"/>
      <c r="BV206" s="261"/>
      <c r="BW206" s="261"/>
      <c r="BX206" s="261"/>
      <c r="BY206" s="261"/>
      <c r="BZ206" s="261"/>
      <c r="CA206" s="261"/>
      <c r="CB206" s="261"/>
      <c r="CC206" s="261"/>
      <c r="CD206" s="261"/>
      <c r="CE206" s="261"/>
      <c r="CF206" s="261"/>
      <c r="CG206" s="261"/>
      <c r="CH206" s="261"/>
      <c r="CI206" s="261"/>
      <c r="CJ206" s="261"/>
      <c r="CK206" s="261"/>
      <c r="CL206" s="261"/>
      <c r="CM206" s="261"/>
      <c r="CN206" s="261"/>
      <c r="CO206" s="261"/>
      <c r="CP206" s="261"/>
      <c r="CQ206" s="261"/>
      <c r="CR206" s="261"/>
      <c r="CS206" s="261"/>
      <c r="CT206" s="261"/>
      <c r="CU206" s="261"/>
      <c r="CV206" s="261"/>
      <c r="CW206" s="261"/>
      <c r="CX206" s="261"/>
      <c r="CY206" s="261"/>
      <c r="CZ206" s="261"/>
      <c r="DA206" s="279"/>
      <c r="DB206" s="279"/>
      <c r="DC206" s="279"/>
      <c r="DD206" s="279"/>
      <c r="DE206" s="279"/>
      <c r="DF206" s="279"/>
      <c r="DG206" s="279"/>
      <c r="DH206" s="279"/>
      <c r="DI206" s="279"/>
      <c r="DJ206" s="279"/>
      <c r="DK206" s="279"/>
      <c r="DL206" s="279"/>
      <c r="DM206" s="279"/>
      <c r="DN206" s="279"/>
      <c r="DO206" s="279"/>
      <c r="DP206" s="279"/>
      <c r="DQ206" s="279"/>
      <c r="DR206" s="279"/>
      <c r="DS206" s="279"/>
      <c r="DT206" s="279"/>
      <c r="DU206" s="279"/>
      <c r="DV206" s="279"/>
      <c r="DW206" s="279"/>
      <c r="DX206" s="279"/>
      <c r="DY206" s="279"/>
      <c r="DZ206" s="279"/>
      <c r="EA206" s="279"/>
      <c r="EB206" s="279"/>
      <c r="EC206" s="279"/>
      <c r="ED206" s="279"/>
      <c r="EE206" s="279"/>
    </row>
    <row r="207" spans="1:135" ht="12.75">
      <c r="A207" s="259"/>
      <c r="B207" s="259"/>
      <c r="C207" s="259"/>
      <c r="D207" s="259"/>
      <c r="E207" s="259"/>
      <c r="F207" s="259"/>
      <c r="G207" s="275" t="s">
        <v>8</v>
      </c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6"/>
      <c r="AC207" s="276"/>
      <c r="AD207" s="276"/>
      <c r="AE207" s="276"/>
      <c r="AF207" s="276"/>
      <c r="AG207" s="276"/>
      <c r="AH207" s="276"/>
      <c r="AI207" s="276"/>
      <c r="AJ207" s="276"/>
      <c r="AK207" s="276"/>
      <c r="AL207" s="276"/>
      <c r="AM207" s="276"/>
      <c r="AN207" s="276"/>
      <c r="AO207" s="276"/>
      <c r="AP207" s="276"/>
      <c r="AQ207" s="276"/>
      <c r="AR207" s="276"/>
      <c r="AS207" s="276"/>
      <c r="AT207" s="276"/>
      <c r="AU207" s="276"/>
      <c r="AV207" s="276"/>
      <c r="AW207" s="276"/>
      <c r="AX207" s="276"/>
      <c r="AY207" s="276"/>
      <c r="AZ207" s="276"/>
      <c r="BA207" s="276"/>
      <c r="BB207" s="276"/>
      <c r="BC207" s="276"/>
      <c r="BD207" s="276"/>
      <c r="BE207" s="276"/>
      <c r="BF207" s="276"/>
      <c r="BG207" s="276"/>
      <c r="BH207" s="276"/>
      <c r="BI207" s="276"/>
      <c r="BJ207" s="276"/>
      <c r="BK207" s="276"/>
      <c r="BL207" s="276"/>
      <c r="BM207" s="276"/>
      <c r="BN207" s="276"/>
      <c r="BO207" s="276"/>
      <c r="BP207" s="276"/>
      <c r="BQ207" s="276"/>
      <c r="BR207" s="277"/>
      <c r="BS207" s="278" t="s">
        <v>9</v>
      </c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61">
        <f>SUM(CI206:CI206)</f>
        <v>0</v>
      </c>
      <c r="CJ207" s="261"/>
      <c r="CK207" s="261"/>
      <c r="CL207" s="261"/>
      <c r="CM207" s="261"/>
      <c r="CN207" s="261"/>
      <c r="CO207" s="261"/>
      <c r="CP207" s="261"/>
      <c r="CQ207" s="261"/>
      <c r="CR207" s="261"/>
      <c r="CS207" s="261"/>
      <c r="CT207" s="261"/>
      <c r="CU207" s="261"/>
      <c r="CV207" s="261"/>
      <c r="CW207" s="261"/>
      <c r="CX207" s="261"/>
      <c r="CY207" s="261"/>
      <c r="CZ207" s="261"/>
      <c r="DA207" s="279"/>
      <c r="DB207" s="279"/>
      <c r="DC207" s="279"/>
      <c r="DD207" s="279"/>
      <c r="DE207" s="279"/>
      <c r="DF207" s="279"/>
      <c r="DG207" s="279"/>
      <c r="DH207" s="279"/>
      <c r="DI207" s="279"/>
      <c r="DJ207" s="279"/>
      <c r="DK207" s="279"/>
      <c r="DL207" s="279"/>
      <c r="DM207" s="279"/>
      <c r="DN207" s="279"/>
      <c r="DO207" s="279"/>
      <c r="DP207" s="279"/>
      <c r="DQ207" s="279"/>
      <c r="DR207" s="279"/>
      <c r="DS207" s="279"/>
      <c r="DT207" s="279"/>
      <c r="DU207" s="279"/>
      <c r="DV207" s="279"/>
      <c r="DW207" s="279"/>
      <c r="DX207" s="279"/>
      <c r="DY207" s="279"/>
      <c r="DZ207" s="279"/>
      <c r="EA207" s="279"/>
      <c r="EB207" s="279"/>
      <c r="EC207" s="279"/>
      <c r="ED207" s="279"/>
      <c r="EE207" s="279"/>
    </row>
    <row r="208" spans="1:135" ht="12.7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279"/>
      <c r="DB208" s="279"/>
      <c r="DC208" s="279"/>
      <c r="DD208" s="279"/>
      <c r="DE208" s="279"/>
      <c r="DF208" s="279"/>
      <c r="DG208" s="279"/>
      <c r="DH208" s="279"/>
      <c r="DI208" s="279"/>
      <c r="DJ208" s="279"/>
      <c r="DK208" s="279"/>
      <c r="DL208" s="279"/>
      <c r="DM208" s="279"/>
      <c r="DN208" s="279"/>
      <c r="DO208" s="279"/>
      <c r="DP208" s="279"/>
      <c r="DQ208" s="279"/>
      <c r="DR208" s="279"/>
      <c r="DS208" s="279"/>
      <c r="DT208" s="279"/>
      <c r="DU208" s="279"/>
      <c r="DV208" s="279"/>
      <c r="DW208" s="279"/>
      <c r="DX208" s="279"/>
      <c r="DY208" s="279"/>
      <c r="DZ208" s="279"/>
      <c r="EA208" s="279"/>
      <c r="EB208" s="279"/>
      <c r="EC208" s="279"/>
      <c r="ED208" s="279"/>
      <c r="EE208" s="279"/>
    </row>
    <row r="209" spans="1:135" ht="12.7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279"/>
      <c r="DB209" s="279"/>
      <c r="DC209" s="279"/>
      <c r="DD209" s="279"/>
      <c r="DE209" s="279"/>
      <c r="DF209" s="279"/>
      <c r="DG209" s="279"/>
      <c r="DH209" s="279"/>
      <c r="DI209" s="279"/>
      <c r="DJ209" s="279"/>
      <c r="DK209" s="279"/>
      <c r="DL209" s="279"/>
      <c r="DM209" s="279"/>
      <c r="DN209" s="279"/>
      <c r="DO209" s="279"/>
      <c r="DP209" s="279"/>
      <c r="DQ209" s="279"/>
      <c r="DR209" s="279"/>
      <c r="DS209" s="279"/>
      <c r="DT209" s="279"/>
      <c r="DU209" s="279"/>
      <c r="DV209" s="279"/>
      <c r="DW209" s="279"/>
      <c r="DX209" s="279"/>
      <c r="DY209" s="279"/>
      <c r="DZ209" s="279"/>
      <c r="EA209" s="279"/>
      <c r="EB209" s="279"/>
      <c r="EC209" s="279"/>
      <c r="ED209" s="279"/>
      <c r="EE209" s="279"/>
    </row>
    <row r="210" spans="1:135" ht="12.7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279"/>
      <c r="DB210" s="279"/>
      <c r="DC210" s="279"/>
      <c r="DD210" s="279"/>
      <c r="DE210" s="279"/>
      <c r="DF210" s="279"/>
      <c r="DG210" s="279"/>
      <c r="DH210" s="279"/>
      <c r="DI210" s="279"/>
      <c r="DJ210" s="279"/>
      <c r="DK210" s="279"/>
      <c r="DL210" s="279"/>
      <c r="DM210" s="279"/>
      <c r="DN210" s="279"/>
      <c r="DO210" s="279"/>
      <c r="DP210" s="279"/>
      <c r="DQ210" s="279"/>
      <c r="DR210" s="279"/>
      <c r="DS210" s="279"/>
      <c r="DT210" s="279"/>
      <c r="DU210" s="279"/>
      <c r="DV210" s="279"/>
      <c r="DW210" s="279"/>
      <c r="DX210" s="279"/>
      <c r="DY210" s="279"/>
      <c r="DZ210" s="279"/>
      <c r="EA210" s="279"/>
      <c r="EB210" s="279"/>
      <c r="EC210" s="279"/>
      <c r="ED210" s="279"/>
      <c r="EE210" s="279"/>
    </row>
    <row r="211" spans="1:135" ht="12.7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  <c r="CW211" s="99"/>
      <c r="CX211" s="99"/>
      <c r="CY211" s="99"/>
      <c r="CZ211" s="99"/>
      <c r="DA211" s="99"/>
      <c r="DB211" s="99"/>
      <c r="DC211" s="99"/>
      <c r="DD211" s="99"/>
      <c r="DE211" s="99"/>
      <c r="DF211" s="99"/>
      <c r="DG211" s="99"/>
      <c r="DH211" s="99"/>
      <c r="DI211" s="99"/>
      <c r="DJ211" s="99"/>
      <c r="DK211" s="99"/>
      <c r="DL211" s="99"/>
      <c r="DM211" s="99"/>
      <c r="DN211" s="99"/>
      <c r="DO211" s="99"/>
      <c r="DP211" s="99"/>
      <c r="DQ211" s="99"/>
      <c r="DR211" s="99"/>
      <c r="DS211" s="99"/>
      <c r="DT211" s="99"/>
      <c r="DU211" s="99"/>
      <c r="DV211" s="99"/>
      <c r="DW211" s="99"/>
      <c r="DX211" s="99"/>
      <c r="DY211" s="99"/>
      <c r="DZ211" s="99"/>
      <c r="EA211" s="99"/>
      <c r="EB211" s="99"/>
      <c r="EC211" s="99"/>
      <c r="ED211" s="99"/>
      <c r="EE211" s="99"/>
    </row>
    <row r="212" spans="1:135" ht="12.7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  <c r="CW212" s="99"/>
      <c r="CX212" s="99"/>
      <c r="CY212" s="99"/>
      <c r="CZ212" s="99"/>
      <c r="DA212" s="99"/>
      <c r="DB212" s="99"/>
      <c r="DC212" s="99"/>
      <c r="DD212" s="99"/>
      <c r="DE212" s="99"/>
      <c r="DF212" s="99"/>
      <c r="DG212" s="99"/>
      <c r="DH212" s="99"/>
      <c r="DI212" s="99"/>
      <c r="DJ212" s="99"/>
      <c r="DK212" s="99"/>
      <c r="DL212" s="99"/>
      <c r="DM212" s="99"/>
      <c r="DN212" s="99"/>
      <c r="DO212" s="99"/>
      <c r="DP212" s="99"/>
      <c r="DQ212" s="99"/>
      <c r="DR212" s="99"/>
      <c r="DS212" s="99"/>
      <c r="DT212" s="99"/>
      <c r="DU212" s="99"/>
      <c r="DV212" s="99"/>
      <c r="DW212" s="99"/>
      <c r="DX212" s="99"/>
      <c r="DY212" s="99"/>
      <c r="DZ212" s="99"/>
      <c r="EA212" s="99"/>
      <c r="EB212" s="99"/>
      <c r="EC212" s="99"/>
      <c r="ED212" s="99"/>
      <c r="EE212" s="99"/>
    </row>
    <row r="213" spans="1:135" ht="12.7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  <c r="DW213" s="99"/>
      <c r="DX213" s="99"/>
      <c r="DY213" s="99"/>
      <c r="DZ213" s="99"/>
      <c r="EA213" s="99"/>
      <c r="EB213" s="99"/>
      <c r="EC213" s="99"/>
      <c r="ED213" s="99"/>
      <c r="EE213" s="99"/>
    </row>
  </sheetData>
  <sheetProtection/>
  <mergeCells count="758">
    <mergeCell ref="A197:F197"/>
    <mergeCell ref="G197:BB197"/>
    <mergeCell ref="BC197:BR197"/>
    <mergeCell ref="BS197:CH197"/>
    <mergeCell ref="CI197:CZ197"/>
    <mergeCell ref="A178:F178"/>
    <mergeCell ref="G178:BB178"/>
    <mergeCell ref="BC178:BR178"/>
    <mergeCell ref="BS178:CH178"/>
    <mergeCell ref="CI178:CZ178"/>
    <mergeCell ref="A186:F186"/>
    <mergeCell ref="G186:BB186"/>
    <mergeCell ref="BC186:BR186"/>
    <mergeCell ref="BS186:CH186"/>
    <mergeCell ref="CI186:CZ186"/>
    <mergeCell ref="A169:F169"/>
    <mergeCell ref="G169:BR169"/>
    <mergeCell ref="BS169:CH169"/>
    <mergeCell ref="CI169:CZ169"/>
    <mergeCell ref="A187:F187"/>
    <mergeCell ref="G187:BB187"/>
    <mergeCell ref="BC187:BR187"/>
    <mergeCell ref="BS187:CH187"/>
    <mergeCell ref="CI187:CZ187"/>
    <mergeCell ref="AE19:AM19"/>
    <mergeCell ref="A20:AD20"/>
    <mergeCell ref="AE20:AM20"/>
    <mergeCell ref="CI175:CZ175"/>
    <mergeCell ref="A172:CZ172"/>
    <mergeCell ref="A1:EE1"/>
    <mergeCell ref="A5:EE5"/>
    <mergeCell ref="AJ4:EE4"/>
    <mergeCell ref="AE13:AM15"/>
    <mergeCell ref="F13:AD15"/>
    <mergeCell ref="AN14:AZ15"/>
    <mergeCell ref="BA15:BL15"/>
    <mergeCell ref="CM13:CX15"/>
    <mergeCell ref="CY13:DN15"/>
    <mergeCell ref="A2:EE2"/>
    <mergeCell ref="CI196:CZ196"/>
    <mergeCell ref="A199:F199"/>
    <mergeCell ref="G199:BB199"/>
    <mergeCell ref="BC199:BR199"/>
    <mergeCell ref="BS199:CH199"/>
    <mergeCell ref="CI199:CZ199"/>
    <mergeCell ref="A196:F196"/>
    <mergeCell ref="G196:BB196"/>
    <mergeCell ref="BC196:BR196"/>
    <mergeCell ref="BS196:CH196"/>
    <mergeCell ref="A195:F195"/>
    <mergeCell ref="G195:BB195"/>
    <mergeCell ref="BC195:BR195"/>
    <mergeCell ref="BS195:CH195"/>
    <mergeCell ref="CI195:CZ195"/>
    <mergeCell ref="A175:F175"/>
    <mergeCell ref="G175:BB175"/>
    <mergeCell ref="BC175:BR175"/>
    <mergeCell ref="BS175:CH175"/>
    <mergeCell ref="A194:F194"/>
    <mergeCell ref="A174:F174"/>
    <mergeCell ref="G174:BB174"/>
    <mergeCell ref="BC174:BR174"/>
    <mergeCell ref="BS174:CH174"/>
    <mergeCell ref="CI174:CZ174"/>
    <mergeCell ref="A167:F167"/>
    <mergeCell ref="G167:BR167"/>
    <mergeCell ref="BS167:CH167"/>
    <mergeCell ref="CI167:CZ167"/>
    <mergeCell ref="A170:F170"/>
    <mergeCell ref="G170:BR170"/>
    <mergeCell ref="BS170:CH170"/>
    <mergeCell ref="CI170:CZ170"/>
    <mergeCell ref="A159:F159"/>
    <mergeCell ref="G159:BR159"/>
    <mergeCell ref="BS159:CH159"/>
    <mergeCell ref="CI159:CZ159"/>
    <mergeCell ref="A166:F166"/>
    <mergeCell ref="G166:BR166"/>
    <mergeCell ref="BS166:CH166"/>
    <mergeCell ref="CI166:CZ166"/>
    <mergeCell ref="CI164:CZ164"/>
    <mergeCell ref="G164:BR164"/>
    <mergeCell ref="A156:CZ156"/>
    <mergeCell ref="A158:F158"/>
    <mergeCell ref="G158:BR158"/>
    <mergeCell ref="BS158:CH158"/>
    <mergeCell ref="CI158:CZ158"/>
    <mergeCell ref="G161:BR161"/>
    <mergeCell ref="BS161:CH161"/>
    <mergeCell ref="A161:F161"/>
    <mergeCell ref="CI161:CZ161"/>
    <mergeCell ref="A163:F163"/>
    <mergeCell ref="BS163:CH163"/>
    <mergeCell ref="CI163:CZ163"/>
    <mergeCell ref="A153:F153"/>
    <mergeCell ref="G153:BB153"/>
    <mergeCell ref="BC153:BR153"/>
    <mergeCell ref="BS153:CH153"/>
    <mergeCell ref="A160:F160"/>
    <mergeCell ref="G160:BR160"/>
    <mergeCell ref="BS160:CH160"/>
    <mergeCell ref="CI160:CZ160"/>
    <mergeCell ref="G162:BR162"/>
    <mergeCell ref="G150:BB150"/>
    <mergeCell ref="BC150:BR150"/>
    <mergeCell ref="BS150:CH150"/>
    <mergeCell ref="CI150:CZ150"/>
    <mergeCell ref="CI162:CZ162"/>
    <mergeCell ref="A152:F152"/>
    <mergeCell ref="G152:BB152"/>
    <mergeCell ref="CI153:CZ153"/>
    <mergeCell ref="A154:F154"/>
    <mergeCell ref="G154:BB154"/>
    <mergeCell ref="BC154:BR154"/>
    <mergeCell ref="BS154:CH154"/>
    <mergeCell ref="CI154:CZ154"/>
    <mergeCell ref="BS148:CH148"/>
    <mergeCell ref="BS146:CH146"/>
    <mergeCell ref="BS149:CH149"/>
    <mergeCell ref="BC149:BR149"/>
    <mergeCell ref="A147:F147"/>
    <mergeCell ref="A149:F149"/>
    <mergeCell ref="BS147:CH147"/>
    <mergeCell ref="CI145:CZ145"/>
    <mergeCell ref="A145:F145"/>
    <mergeCell ref="A146:F146"/>
    <mergeCell ref="G145:BB145"/>
    <mergeCell ref="BC145:BR145"/>
    <mergeCell ref="BS145:CH145"/>
    <mergeCell ref="CI146:CZ146"/>
    <mergeCell ref="A139:F139"/>
    <mergeCell ref="G139:BB139"/>
    <mergeCell ref="BC139:BR139"/>
    <mergeCell ref="A142:CZ142"/>
    <mergeCell ref="A144:F144"/>
    <mergeCell ref="G144:BB144"/>
    <mergeCell ref="BC144:BR144"/>
    <mergeCell ref="BS144:CH144"/>
    <mergeCell ref="CI144:CZ144"/>
    <mergeCell ref="A141:CZ141"/>
    <mergeCell ref="A137:F137"/>
    <mergeCell ref="G137:BB137"/>
    <mergeCell ref="BC137:BR137"/>
    <mergeCell ref="BS137:CH137"/>
    <mergeCell ref="CI139:CZ139"/>
    <mergeCell ref="A140:F140"/>
    <mergeCell ref="G140:BB140"/>
    <mergeCell ref="BC140:BR140"/>
    <mergeCell ref="BS140:CH140"/>
    <mergeCell ref="CI140:CZ140"/>
    <mergeCell ref="CK132:CZ132"/>
    <mergeCell ref="A131:F131"/>
    <mergeCell ref="G131:AN131"/>
    <mergeCell ref="A132:F132"/>
    <mergeCell ref="G132:AN132"/>
    <mergeCell ref="AO132:BD132"/>
    <mergeCell ref="BE132:BT132"/>
    <mergeCell ref="AO131:BD131"/>
    <mergeCell ref="BE131:BT131"/>
    <mergeCell ref="G123:AN123"/>
    <mergeCell ref="AO123:BD123"/>
    <mergeCell ref="BE123:BT123"/>
    <mergeCell ref="BU130:CJ130"/>
    <mergeCell ref="CK130:CZ130"/>
    <mergeCell ref="BE130:BT130"/>
    <mergeCell ref="BU128:CJ128"/>
    <mergeCell ref="CK128:CZ128"/>
    <mergeCell ref="BU123:CJ123"/>
    <mergeCell ref="CK123:CZ123"/>
    <mergeCell ref="A124:F124"/>
    <mergeCell ref="G124:AN124"/>
    <mergeCell ref="AO124:BD124"/>
    <mergeCell ref="BE124:BT124"/>
    <mergeCell ref="BU131:CJ131"/>
    <mergeCell ref="CK131:CZ131"/>
    <mergeCell ref="BU124:CJ124"/>
    <mergeCell ref="CK124:CZ124"/>
    <mergeCell ref="A128:F128"/>
    <mergeCell ref="G128:AN128"/>
    <mergeCell ref="A120:CZ120"/>
    <mergeCell ref="A122:F122"/>
    <mergeCell ref="G122:AN122"/>
    <mergeCell ref="AO122:BD122"/>
    <mergeCell ref="BE122:BT122"/>
    <mergeCell ref="BU122:CJ122"/>
    <mergeCell ref="CK122:CZ122"/>
    <mergeCell ref="A121:CZ121"/>
    <mergeCell ref="AO128:BD128"/>
    <mergeCell ref="BE128:BT128"/>
    <mergeCell ref="A123:F123"/>
    <mergeCell ref="A130:F130"/>
    <mergeCell ref="G130:AN130"/>
    <mergeCell ref="AO130:BD130"/>
    <mergeCell ref="A129:F129"/>
    <mergeCell ref="G129:AN129"/>
    <mergeCell ref="AO126:BD126"/>
    <mergeCell ref="BE126:BT126"/>
    <mergeCell ref="BE129:BT129"/>
    <mergeCell ref="BU129:CJ129"/>
    <mergeCell ref="CK129:CZ129"/>
    <mergeCell ref="AO129:BD129"/>
    <mergeCell ref="CI193:CZ193"/>
    <mergeCell ref="CI191:CZ191"/>
    <mergeCell ref="CI189:CZ189"/>
    <mergeCell ref="CI183:CZ183"/>
    <mergeCell ref="CI176:CZ176"/>
    <mergeCell ref="BU132:CJ132"/>
    <mergeCell ref="G194:BB194"/>
    <mergeCell ref="BC194:BR194"/>
    <mergeCell ref="BS194:CH194"/>
    <mergeCell ref="CI194:CZ194"/>
    <mergeCell ref="A193:F193"/>
    <mergeCell ref="G193:BB193"/>
    <mergeCell ref="BC193:BR193"/>
    <mergeCell ref="BS193:CH193"/>
    <mergeCell ref="CI117:CZ117"/>
    <mergeCell ref="A118:F118"/>
    <mergeCell ref="G118:BB118"/>
    <mergeCell ref="BC118:BR118"/>
    <mergeCell ref="BS118:CH118"/>
    <mergeCell ref="CI118:CZ118"/>
    <mergeCell ref="A117:F117"/>
    <mergeCell ref="G117:BB117"/>
    <mergeCell ref="BC117:BR117"/>
    <mergeCell ref="BS117:CH117"/>
    <mergeCell ref="CI114:CZ114"/>
    <mergeCell ref="CI115:CZ115"/>
    <mergeCell ref="A116:F116"/>
    <mergeCell ref="G116:BB116"/>
    <mergeCell ref="BC116:BR116"/>
    <mergeCell ref="BS116:CH116"/>
    <mergeCell ref="CI116:CZ116"/>
    <mergeCell ref="A115:F115"/>
    <mergeCell ref="G115:BB115"/>
    <mergeCell ref="BC115:BR115"/>
    <mergeCell ref="A191:F191"/>
    <mergeCell ref="G191:BB191"/>
    <mergeCell ref="BC191:BR191"/>
    <mergeCell ref="BS191:CH191"/>
    <mergeCell ref="A114:F114"/>
    <mergeCell ref="G114:BB114"/>
    <mergeCell ref="BC114:BR114"/>
    <mergeCell ref="BS114:CH114"/>
    <mergeCell ref="BS115:CH115"/>
    <mergeCell ref="BU126:CJ126"/>
    <mergeCell ref="CI190:CZ190"/>
    <mergeCell ref="A189:F189"/>
    <mergeCell ref="G189:BB189"/>
    <mergeCell ref="BC189:BR189"/>
    <mergeCell ref="BS189:CH189"/>
    <mergeCell ref="A192:F192"/>
    <mergeCell ref="G192:BB192"/>
    <mergeCell ref="BC192:BR192"/>
    <mergeCell ref="BS192:CH192"/>
    <mergeCell ref="CI192:CZ192"/>
    <mergeCell ref="A135:CZ135"/>
    <mergeCell ref="A136:F136"/>
    <mergeCell ref="G136:BB136"/>
    <mergeCell ref="BC136:BR136"/>
    <mergeCell ref="BS136:CH136"/>
    <mergeCell ref="A190:F190"/>
    <mergeCell ref="G190:BB190"/>
    <mergeCell ref="BC190:BR190"/>
    <mergeCell ref="BS190:CH190"/>
    <mergeCell ref="BS139:CH139"/>
    <mergeCell ref="A138:F138"/>
    <mergeCell ref="A188:F188"/>
    <mergeCell ref="G188:BB188"/>
    <mergeCell ref="BC188:BR188"/>
    <mergeCell ref="BS188:CH188"/>
    <mergeCell ref="CI188:CZ188"/>
    <mergeCell ref="G138:BB138"/>
    <mergeCell ref="BC138:BR138"/>
    <mergeCell ref="BS138:CH138"/>
    <mergeCell ref="CI138:CZ138"/>
    <mergeCell ref="A183:F183"/>
    <mergeCell ref="G183:BB183"/>
    <mergeCell ref="BC183:BR183"/>
    <mergeCell ref="BS183:CH183"/>
    <mergeCell ref="A184:F184"/>
    <mergeCell ref="CI185:CZ185"/>
    <mergeCell ref="A182:F182"/>
    <mergeCell ref="G182:BB182"/>
    <mergeCell ref="BC182:BR182"/>
    <mergeCell ref="BS182:CH182"/>
    <mergeCell ref="CI182:CZ182"/>
    <mergeCell ref="CK125:CZ125"/>
    <mergeCell ref="A126:F126"/>
    <mergeCell ref="G126:AN126"/>
    <mergeCell ref="CK126:CZ126"/>
    <mergeCell ref="A127:F127"/>
    <mergeCell ref="A181:F181"/>
    <mergeCell ref="G181:BB181"/>
    <mergeCell ref="BC181:BR181"/>
    <mergeCell ref="BS181:CH181"/>
    <mergeCell ref="A119:CZ119"/>
    <mergeCell ref="CI181:CZ181"/>
    <mergeCell ref="A133:CZ133"/>
    <mergeCell ref="A134:CZ134"/>
    <mergeCell ref="CI136:CZ136"/>
    <mergeCell ref="CI137:CZ137"/>
    <mergeCell ref="CK107:CZ107"/>
    <mergeCell ref="BU110:CJ110"/>
    <mergeCell ref="CK110:CZ110"/>
    <mergeCell ref="A109:F109"/>
    <mergeCell ref="G109:AN109"/>
    <mergeCell ref="A110:F110"/>
    <mergeCell ref="G110:AN110"/>
    <mergeCell ref="AO110:BD110"/>
    <mergeCell ref="BE110:BT110"/>
    <mergeCell ref="AO109:BD109"/>
    <mergeCell ref="CK109:CZ109"/>
    <mergeCell ref="A107:F107"/>
    <mergeCell ref="G107:AN107"/>
    <mergeCell ref="AO107:BD107"/>
    <mergeCell ref="BE107:BT107"/>
    <mergeCell ref="A108:F108"/>
    <mergeCell ref="G108:AN108"/>
    <mergeCell ref="AO108:BD108"/>
    <mergeCell ref="BE108:BT108"/>
    <mergeCell ref="BU107:CJ107"/>
    <mergeCell ref="CK105:CZ105"/>
    <mergeCell ref="A106:F106"/>
    <mergeCell ref="G106:AN106"/>
    <mergeCell ref="AO106:BD106"/>
    <mergeCell ref="BE106:BT106"/>
    <mergeCell ref="BU106:CJ106"/>
    <mergeCell ref="CK106:CZ106"/>
    <mergeCell ref="A105:F105"/>
    <mergeCell ref="BE125:BT125"/>
    <mergeCell ref="BU125:CJ125"/>
    <mergeCell ref="G127:AN127"/>
    <mergeCell ref="AO127:BD127"/>
    <mergeCell ref="BE127:BT127"/>
    <mergeCell ref="BE105:BT105"/>
    <mergeCell ref="BU105:CJ105"/>
    <mergeCell ref="BU109:CJ109"/>
    <mergeCell ref="BE109:BT109"/>
    <mergeCell ref="A112:CZ112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CI179:CZ179"/>
    <mergeCell ref="CK127:CZ127"/>
    <mergeCell ref="G184:BB184"/>
    <mergeCell ref="BC184:BR184"/>
    <mergeCell ref="BS184:CH184"/>
    <mergeCell ref="CI184:CZ184"/>
    <mergeCell ref="G149:BB149"/>
    <mergeCell ref="G177:BB177"/>
    <mergeCell ref="BC177:BR177"/>
    <mergeCell ref="BS177:CH177"/>
    <mergeCell ref="CI177:CZ177"/>
    <mergeCell ref="CI97:CZ97"/>
    <mergeCell ref="A97:F97"/>
    <mergeCell ref="G97:BB97"/>
    <mergeCell ref="BC97:BR97"/>
    <mergeCell ref="BS97:CH97"/>
    <mergeCell ref="A125:F125"/>
    <mergeCell ref="G125:AN125"/>
    <mergeCell ref="AO125:BD125"/>
    <mergeCell ref="A98:CZ98"/>
    <mergeCell ref="A100:CZ100"/>
    <mergeCell ref="BU127:CJ127"/>
    <mergeCell ref="G105:AN105"/>
    <mergeCell ref="AO105:BD105"/>
    <mergeCell ref="A185:F185"/>
    <mergeCell ref="G185:BB185"/>
    <mergeCell ref="BC185:BR185"/>
    <mergeCell ref="BS185:CH185"/>
    <mergeCell ref="A177:F177"/>
    <mergeCell ref="A176:F176"/>
    <mergeCell ref="G176:BB176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BS93:CH93"/>
    <mergeCell ref="CI87:CZ87"/>
    <mergeCell ref="A89:CZ89"/>
    <mergeCell ref="A87:F87"/>
    <mergeCell ref="G87:BB87"/>
    <mergeCell ref="BC87:BR87"/>
    <mergeCell ref="BS87:CH87"/>
    <mergeCell ref="Y91:CZ91"/>
    <mergeCell ref="A88:CZ88"/>
    <mergeCell ref="A90:CZ90"/>
    <mergeCell ref="CI85:CZ85"/>
    <mergeCell ref="A86:F86"/>
    <mergeCell ref="G86:BB86"/>
    <mergeCell ref="BC86:BR86"/>
    <mergeCell ref="BS86:CH86"/>
    <mergeCell ref="CI86:CZ86"/>
    <mergeCell ref="A85:F85"/>
    <mergeCell ref="G85:BB85"/>
    <mergeCell ref="BC85:BR85"/>
    <mergeCell ref="BS85:CH85"/>
    <mergeCell ref="BS84:CH84"/>
    <mergeCell ref="CI84:CZ84"/>
    <mergeCell ref="A83:F83"/>
    <mergeCell ref="G83:BB83"/>
    <mergeCell ref="BC83:BR83"/>
    <mergeCell ref="BS83:CH83"/>
    <mergeCell ref="CD77:CZ77"/>
    <mergeCell ref="A79:CZ79"/>
    <mergeCell ref="A77:F77"/>
    <mergeCell ref="G77:BB77"/>
    <mergeCell ref="BC77:BR77"/>
    <mergeCell ref="BS77:CC77"/>
    <mergeCell ref="A78:CZ78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CI67:CZ67"/>
    <mergeCell ref="A69:CZ69"/>
    <mergeCell ref="A67:F67"/>
    <mergeCell ref="G67:BB67"/>
    <mergeCell ref="BC67:BR67"/>
    <mergeCell ref="BS67:CH67"/>
    <mergeCell ref="CI65:CZ65"/>
    <mergeCell ref="A66:F66"/>
    <mergeCell ref="G66:BB66"/>
    <mergeCell ref="BC66:BR66"/>
    <mergeCell ref="BS66:CH66"/>
    <mergeCell ref="CI66:CZ66"/>
    <mergeCell ref="A65:F65"/>
    <mergeCell ref="G65:BB65"/>
    <mergeCell ref="BC65:BR65"/>
    <mergeCell ref="BS65:CH65"/>
    <mergeCell ref="BS64:CH64"/>
    <mergeCell ref="CI64:CZ64"/>
    <mergeCell ref="A63:F63"/>
    <mergeCell ref="G63:BB63"/>
    <mergeCell ref="BC63:BR63"/>
    <mergeCell ref="BS63:CH63"/>
    <mergeCell ref="A55:E55"/>
    <mergeCell ref="F55:BU55"/>
    <mergeCell ref="BV55:CK55"/>
    <mergeCell ref="CL55:CZ55"/>
    <mergeCell ref="A58:CZ58"/>
    <mergeCell ref="A60:Y60"/>
    <mergeCell ref="Z60:CZ60"/>
    <mergeCell ref="A56:CZ56"/>
    <mergeCell ref="A57:CZ57"/>
    <mergeCell ref="A59:CZ59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48:E49"/>
    <mergeCell ref="G48:BU48"/>
    <mergeCell ref="BV48:CK49"/>
    <mergeCell ref="CL48:CZ49"/>
    <mergeCell ref="G49:BU49"/>
    <mergeCell ref="A50:E50"/>
    <mergeCell ref="G50:BU50"/>
    <mergeCell ref="BV50:CK50"/>
    <mergeCell ref="CL50:CZ50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1:E41"/>
    <mergeCell ref="F41:BU41"/>
    <mergeCell ref="BV41:CK41"/>
    <mergeCell ref="CL41:CZ41"/>
    <mergeCell ref="A42:E42"/>
    <mergeCell ref="G42:BU42"/>
    <mergeCell ref="BV42:CK42"/>
    <mergeCell ref="CL42:CZ42"/>
    <mergeCell ref="AD36:AX36"/>
    <mergeCell ref="AY36:BP36"/>
    <mergeCell ref="BQ36:CH36"/>
    <mergeCell ref="CI36:CZ36"/>
    <mergeCell ref="A38:CZ38"/>
    <mergeCell ref="A40:E40"/>
    <mergeCell ref="F40:BU40"/>
    <mergeCell ref="BV40:CK40"/>
    <mergeCell ref="CL40:CZ40"/>
    <mergeCell ref="A39:CZ39"/>
    <mergeCell ref="BQ34:CH34"/>
    <mergeCell ref="CI34:CZ34"/>
    <mergeCell ref="A35:E35"/>
    <mergeCell ref="F35:AC35"/>
    <mergeCell ref="AD35:AX35"/>
    <mergeCell ref="AY35:BP35"/>
    <mergeCell ref="BQ35:CH35"/>
    <mergeCell ref="CI35:CZ35"/>
    <mergeCell ref="A34:E34"/>
    <mergeCell ref="F34:AC34"/>
    <mergeCell ref="AD34:AX34"/>
    <mergeCell ref="AY34:BP34"/>
    <mergeCell ref="CI32:CZ32"/>
    <mergeCell ref="A33:E33"/>
    <mergeCell ref="F33:AC33"/>
    <mergeCell ref="AD33:AX33"/>
    <mergeCell ref="AY33:BP33"/>
    <mergeCell ref="BQ33:CH33"/>
    <mergeCell ref="CI33:CZ33"/>
    <mergeCell ref="BQ32:CH32"/>
    <mergeCell ref="BY19:CL19"/>
    <mergeCell ref="BA17:BL17"/>
    <mergeCell ref="BM15:BX15"/>
    <mergeCell ref="BM16:BX16"/>
    <mergeCell ref="BM17:BX17"/>
    <mergeCell ref="BY16:CL16"/>
    <mergeCell ref="BY17:CL17"/>
    <mergeCell ref="CM16:CX16"/>
    <mergeCell ref="AN13:CL13"/>
    <mergeCell ref="BA14:CL14"/>
    <mergeCell ref="CM17:CX17"/>
    <mergeCell ref="CY17:DN17"/>
    <mergeCell ref="DO17:EE17"/>
    <mergeCell ref="CM18:CX18"/>
    <mergeCell ref="AN20:AZ20"/>
    <mergeCell ref="AN19:AZ19"/>
    <mergeCell ref="AN18:AZ18"/>
    <mergeCell ref="AN17:AZ17"/>
    <mergeCell ref="CY18:DN18"/>
    <mergeCell ref="BY18:CL18"/>
    <mergeCell ref="CM20:CX20"/>
    <mergeCell ref="CY20:DN20"/>
    <mergeCell ref="BM19:BX19"/>
    <mergeCell ref="DO18:EE18"/>
    <mergeCell ref="CM19:CX19"/>
    <mergeCell ref="CY19:DN19"/>
    <mergeCell ref="DO19:EE19"/>
    <mergeCell ref="BA20:BL20"/>
    <mergeCell ref="BM20:BX20"/>
    <mergeCell ref="BY20:CL20"/>
    <mergeCell ref="BA18:BL18"/>
    <mergeCell ref="BA19:BL19"/>
    <mergeCell ref="BM18:BX18"/>
    <mergeCell ref="DO20:EE20"/>
    <mergeCell ref="A22:CZ22"/>
    <mergeCell ref="A21:EE21"/>
    <mergeCell ref="DA22:EE210"/>
    <mergeCell ref="A37:CZ37"/>
    <mergeCell ref="A31:CZ31"/>
    <mergeCell ref="BS28:CH28"/>
    <mergeCell ref="CI28:CZ28"/>
    <mergeCell ref="A28:AC28"/>
    <mergeCell ref="A36:AC36"/>
    <mergeCell ref="A29:CZ29"/>
    <mergeCell ref="AD28:BB28"/>
    <mergeCell ref="BC28:BR28"/>
    <mergeCell ref="A30:CZ30"/>
    <mergeCell ref="A32:E32"/>
    <mergeCell ref="F32:AC32"/>
    <mergeCell ref="AD32:AX32"/>
    <mergeCell ref="AY32:BP32"/>
    <mergeCell ref="CI25:CZ25"/>
    <mergeCell ref="AD26:BB26"/>
    <mergeCell ref="BC26:BR26"/>
    <mergeCell ref="BS26:CH26"/>
    <mergeCell ref="CI26:CZ26"/>
    <mergeCell ref="AD27:BB27"/>
    <mergeCell ref="BC27:BR27"/>
    <mergeCell ref="BS27:CH27"/>
    <mergeCell ref="CI27:CZ27"/>
    <mergeCell ref="F24:AC24"/>
    <mergeCell ref="AD24:BB24"/>
    <mergeCell ref="BC24:BR24"/>
    <mergeCell ref="BS24:CH24"/>
    <mergeCell ref="AD25:BB25"/>
    <mergeCell ref="BC25:BR25"/>
    <mergeCell ref="BS25:CH25"/>
    <mergeCell ref="CI24:CZ24"/>
    <mergeCell ref="A9:EE10"/>
    <mergeCell ref="A12:EE12"/>
    <mergeCell ref="A23:CZ23"/>
    <mergeCell ref="A19:E19"/>
    <mergeCell ref="A18:E18"/>
    <mergeCell ref="F18:AD18"/>
    <mergeCell ref="AE18:AM18"/>
    <mergeCell ref="F17:AD17"/>
    <mergeCell ref="AE17:AM17"/>
    <mergeCell ref="F16:AD16"/>
    <mergeCell ref="AE16:AM16"/>
    <mergeCell ref="A11:EE11"/>
    <mergeCell ref="A13:E15"/>
    <mergeCell ref="AN16:AZ16"/>
    <mergeCell ref="BA16:BL16"/>
    <mergeCell ref="DO13:EE15"/>
    <mergeCell ref="CY16:DN16"/>
    <mergeCell ref="DO16:EE16"/>
    <mergeCell ref="BY15:CL15"/>
    <mergeCell ref="A6:EE6"/>
    <mergeCell ref="W8:EE8"/>
    <mergeCell ref="A4:AI4"/>
    <mergeCell ref="A7:EE7"/>
    <mergeCell ref="A3:EE3"/>
    <mergeCell ref="A8:V8"/>
    <mergeCell ref="A27:E27"/>
    <mergeCell ref="F27:AC27"/>
    <mergeCell ref="A16:E16"/>
    <mergeCell ref="A17:E17"/>
    <mergeCell ref="F19:AD19"/>
    <mergeCell ref="A24:E24"/>
    <mergeCell ref="A25:E25"/>
    <mergeCell ref="F25:AC25"/>
    <mergeCell ref="A26:E26"/>
    <mergeCell ref="F26:AC26"/>
    <mergeCell ref="A61:CZ62"/>
    <mergeCell ref="A68:CZ68"/>
    <mergeCell ref="A70:CZ70"/>
    <mergeCell ref="A72:CZ72"/>
    <mergeCell ref="A71:X71"/>
    <mergeCell ref="Y71:CZ71"/>
    <mergeCell ref="CI63:CZ63"/>
    <mergeCell ref="A64:F64"/>
    <mergeCell ref="G64:BB64"/>
    <mergeCell ref="BC64:BR64"/>
    <mergeCell ref="A92:CZ92"/>
    <mergeCell ref="A91:X91"/>
    <mergeCell ref="A80:CZ80"/>
    <mergeCell ref="A82:CZ82"/>
    <mergeCell ref="A81:X81"/>
    <mergeCell ref="Y81:CZ81"/>
    <mergeCell ref="CI83:CZ83"/>
    <mergeCell ref="A84:F84"/>
    <mergeCell ref="G84:BB84"/>
    <mergeCell ref="BC84:BR84"/>
    <mergeCell ref="A102:CZ102"/>
    <mergeCell ref="A104:CZ104"/>
    <mergeCell ref="A99:CZ99"/>
    <mergeCell ref="W101:CZ101"/>
    <mergeCell ref="A101:V101"/>
    <mergeCell ref="A103:CZ103"/>
    <mergeCell ref="A111:CZ111"/>
    <mergeCell ref="A113:CZ113"/>
    <mergeCell ref="G146:BB146"/>
    <mergeCell ref="BC146:BR146"/>
    <mergeCell ref="CI147:CZ147"/>
    <mergeCell ref="A148:F148"/>
    <mergeCell ref="G148:BB148"/>
    <mergeCell ref="BC148:BR148"/>
    <mergeCell ref="G147:BB147"/>
    <mergeCell ref="A143:CZ143"/>
    <mergeCell ref="BS165:CH165"/>
    <mergeCell ref="CI165:CZ165"/>
    <mergeCell ref="A162:F162"/>
    <mergeCell ref="BS162:CH162"/>
    <mergeCell ref="G163:BR163"/>
    <mergeCell ref="A164:F164"/>
    <mergeCell ref="BS164:CH164"/>
    <mergeCell ref="A165:F165"/>
    <mergeCell ref="A150:F150"/>
    <mergeCell ref="BC147:BR147"/>
    <mergeCell ref="G165:BR165"/>
    <mergeCell ref="BU108:CJ108"/>
    <mergeCell ref="CK108:CZ108"/>
    <mergeCell ref="A151:F151"/>
    <mergeCell ref="G151:BB151"/>
    <mergeCell ref="BC151:BR151"/>
    <mergeCell ref="BS151:CH151"/>
    <mergeCell ref="CI151:CZ151"/>
    <mergeCell ref="CI148:CZ148"/>
    <mergeCell ref="CI149:CZ149"/>
    <mergeCell ref="CI205:CZ205"/>
    <mergeCell ref="BC152:BR152"/>
    <mergeCell ref="BS152:CH152"/>
    <mergeCell ref="CI152:CZ152"/>
    <mergeCell ref="A202:CZ202"/>
    <mergeCell ref="A155:CZ155"/>
    <mergeCell ref="A157:CZ157"/>
    <mergeCell ref="A171:CZ171"/>
    <mergeCell ref="A173:CZ173"/>
    <mergeCell ref="A207:F207"/>
    <mergeCell ref="G207:BR207"/>
    <mergeCell ref="BS207:CH207"/>
    <mergeCell ref="CI207:CZ207"/>
    <mergeCell ref="A206:F206"/>
    <mergeCell ref="BS206:CH206"/>
    <mergeCell ref="CI206:CZ206"/>
    <mergeCell ref="A203:CZ203"/>
    <mergeCell ref="A204:F204"/>
    <mergeCell ref="A168:F168"/>
    <mergeCell ref="G168:BR168"/>
    <mergeCell ref="BS168:CH168"/>
    <mergeCell ref="CI168:CZ168"/>
    <mergeCell ref="G204:BR204"/>
    <mergeCell ref="BS204:CH204"/>
    <mergeCell ref="CI204:CZ204"/>
    <mergeCell ref="BC176:BR176"/>
    <mergeCell ref="BS176:CH176"/>
    <mergeCell ref="A180:F180"/>
    <mergeCell ref="A198:F198"/>
    <mergeCell ref="G198:BB198"/>
    <mergeCell ref="BC198:BR198"/>
    <mergeCell ref="BS198:CH198"/>
    <mergeCell ref="CI198:CZ198"/>
    <mergeCell ref="G206:BR206"/>
    <mergeCell ref="BS205:CH205"/>
    <mergeCell ref="A205:F205"/>
    <mergeCell ref="G205:BR20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8" r:id="rId1"/>
  <rowBreaks count="2" manualBreakCount="2">
    <brk id="56" max="255" man="1"/>
    <brk id="1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4"/>
  <sheetViews>
    <sheetView view="pageBreakPreview" zoomScale="60" zoomScalePageLayoutView="0" workbookViewId="0" topLeftCell="A2">
      <selection activeCell="EF22" sqref="EF22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7" customFormat="1" ht="30" customHeight="1">
      <c r="A2" s="338" t="s">
        <v>13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</row>
    <row r="3" spans="1:135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28.5" customHeight="1">
      <c r="A4" s="291" t="s">
        <v>10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337" t="s">
        <v>210</v>
      </c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</row>
    <row r="5" spans="1:135" ht="12.7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</row>
    <row r="6" spans="1:135" s="2" customFormat="1" ht="13.5">
      <c r="A6" s="289" t="s">
        <v>12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</row>
    <row r="7" spans="1:135" ht="6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s="6" customFormat="1" ht="13.5">
      <c r="A8" s="292" t="s">
        <v>11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0" t="s">
        <v>164</v>
      </c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</row>
    <row r="9" spans="1:135" s="6" customFormat="1" ht="6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</row>
    <row r="10" spans="1:135" ht="9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</row>
    <row r="11" spans="1:135" s="2" customFormat="1" ht="13.5">
      <c r="A11" s="360" t="s">
        <v>193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</row>
    <row r="12" spans="1:135" ht="10.5" customHeight="1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</row>
    <row r="13" spans="1:135" s="3" customFormat="1" ht="23.25" customHeight="1">
      <c r="A13" s="343" t="s">
        <v>0</v>
      </c>
      <c r="B13" s="343"/>
      <c r="C13" s="343"/>
      <c r="D13" s="343"/>
      <c r="E13" s="343"/>
      <c r="F13" s="343" t="s">
        <v>7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 t="s">
        <v>4</v>
      </c>
      <c r="AF13" s="343"/>
      <c r="AG13" s="343"/>
      <c r="AH13" s="343"/>
      <c r="AI13" s="343"/>
      <c r="AJ13" s="343"/>
      <c r="AK13" s="343"/>
      <c r="AL13" s="343"/>
      <c r="AM13" s="343"/>
      <c r="AN13" s="343" t="s">
        <v>1</v>
      </c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 t="s">
        <v>6</v>
      </c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 t="s">
        <v>197</v>
      </c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 t="s">
        <v>198</v>
      </c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</row>
    <row r="14" spans="1:135" s="3" customFormat="1" ht="13.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 t="s">
        <v>3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 t="s">
        <v>2</v>
      </c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  <c r="DN14" s="343"/>
      <c r="DO14" s="343"/>
      <c r="DP14" s="343"/>
      <c r="DQ14" s="343"/>
      <c r="DR14" s="343"/>
      <c r="DS14" s="343"/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</row>
    <row r="15" spans="1:135" s="3" customFormat="1" ht="66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 t="s">
        <v>196</v>
      </c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 t="s">
        <v>195</v>
      </c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 t="s">
        <v>5</v>
      </c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3"/>
      <c r="EB15" s="343"/>
      <c r="EC15" s="343"/>
      <c r="ED15" s="343"/>
      <c r="EE15" s="343"/>
    </row>
    <row r="16" spans="1:135" s="4" customFormat="1" ht="12.75">
      <c r="A16" s="348">
        <v>1</v>
      </c>
      <c r="B16" s="348"/>
      <c r="C16" s="348"/>
      <c r="D16" s="348"/>
      <c r="E16" s="348"/>
      <c r="F16" s="348">
        <v>2</v>
      </c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>
        <v>3</v>
      </c>
      <c r="AF16" s="348"/>
      <c r="AG16" s="348"/>
      <c r="AH16" s="348"/>
      <c r="AI16" s="348"/>
      <c r="AJ16" s="348"/>
      <c r="AK16" s="348"/>
      <c r="AL16" s="348"/>
      <c r="AM16" s="348"/>
      <c r="AN16" s="348">
        <v>4</v>
      </c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>
        <v>5</v>
      </c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>
        <v>6</v>
      </c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>
        <v>7</v>
      </c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>
        <v>8</v>
      </c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>
        <v>9</v>
      </c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>
        <v>10</v>
      </c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</row>
    <row r="17" spans="1:135" s="5" customFormat="1" ht="40.5" customHeight="1" hidden="1">
      <c r="A17" s="342"/>
      <c r="B17" s="342"/>
      <c r="C17" s="342"/>
      <c r="D17" s="342"/>
      <c r="E17" s="342"/>
      <c r="F17" s="343" t="s">
        <v>211</v>
      </c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1"/>
      <c r="AF17" s="341"/>
      <c r="AG17" s="341"/>
      <c r="AH17" s="341"/>
      <c r="AI17" s="341"/>
      <c r="AJ17" s="341"/>
      <c r="AK17" s="341"/>
      <c r="AL17" s="341"/>
      <c r="AM17" s="341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>
        <f>AE17*(AN17+CY17)*12</f>
        <v>0</v>
      </c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</row>
    <row r="18" spans="1:135" s="5" customFormat="1" ht="24.75" customHeight="1" hidden="1">
      <c r="A18" s="342"/>
      <c r="B18" s="342"/>
      <c r="C18" s="342"/>
      <c r="D18" s="342"/>
      <c r="E18" s="342"/>
      <c r="F18" s="347" t="s">
        <v>191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1"/>
      <c r="AF18" s="341"/>
      <c r="AG18" s="341"/>
      <c r="AH18" s="341"/>
      <c r="AI18" s="341"/>
      <c r="AJ18" s="341"/>
      <c r="AK18" s="341"/>
      <c r="AL18" s="341"/>
      <c r="AM18" s="341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>
        <f>AE18*(AN18+CY18)*12</f>
        <v>0</v>
      </c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</row>
    <row r="19" spans="1:135" s="5" customFormat="1" ht="24" customHeight="1">
      <c r="A19" s="342"/>
      <c r="B19" s="342"/>
      <c r="C19" s="342"/>
      <c r="D19" s="342"/>
      <c r="E19" s="342"/>
      <c r="F19" s="347" t="s">
        <v>192</v>
      </c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1">
        <v>10.95</v>
      </c>
      <c r="AF19" s="341"/>
      <c r="AG19" s="341"/>
      <c r="AH19" s="341"/>
      <c r="AI19" s="341"/>
      <c r="AJ19" s="341"/>
      <c r="AK19" s="341"/>
      <c r="AL19" s="341"/>
      <c r="AM19" s="341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>
        <v>1558.17</v>
      </c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>
        <v>170619.34</v>
      </c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</row>
    <row r="20" spans="1:135" s="5" customFormat="1" ht="15" customHeight="1">
      <c r="A20" s="342" t="s">
        <v>8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1">
        <f>SUM(AE17:AE19)</f>
        <v>10.95</v>
      </c>
      <c r="AF20" s="341"/>
      <c r="AG20" s="341"/>
      <c r="AH20" s="341"/>
      <c r="AI20" s="341"/>
      <c r="AJ20" s="341"/>
      <c r="AK20" s="341"/>
      <c r="AL20" s="341"/>
      <c r="AM20" s="341"/>
      <c r="AN20" s="344">
        <f>SUM(AN17:AO19)</f>
        <v>0</v>
      </c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1" t="s">
        <v>9</v>
      </c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 t="s">
        <v>9</v>
      </c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 t="s">
        <v>9</v>
      </c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 t="s">
        <v>9</v>
      </c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 t="s">
        <v>9</v>
      </c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296">
        <f>SUM(DO17:DO19)</f>
        <v>170619.34</v>
      </c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</row>
    <row r="21" spans="1:135" s="5" customFormat="1" ht="15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</row>
    <row r="22" spans="1:136" s="6" customFormat="1" ht="33" customHeight="1">
      <c r="A22" s="349" t="s">
        <v>212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98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406"/>
    </row>
    <row r="23" spans="1:135" s="2" customFormat="1" ht="10.5" customHeight="1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</row>
    <row r="24" spans="1:136" s="3" customFormat="1" ht="45" customHeight="1">
      <c r="A24" s="351" t="s">
        <v>0</v>
      </c>
      <c r="B24" s="352"/>
      <c r="C24" s="352"/>
      <c r="D24" s="352"/>
      <c r="E24" s="352"/>
      <c r="F24" s="351" t="s">
        <v>18</v>
      </c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3"/>
      <c r="AD24" s="351" t="s">
        <v>15</v>
      </c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3"/>
      <c r="BC24" s="351" t="s">
        <v>76</v>
      </c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3"/>
      <c r="BS24" s="351" t="s">
        <v>16</v>
      </c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3"/>
      <c r="CI24" s="351" t="s">
        <v>17</v>
      </c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3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101"/>
    </row>
    <row r="25" spans="1:136" s="4" customFormat="1" ht="12.75" customHeight="1">
      <c r="A25" s="348">
        <v>1</v>
      </c>
      <c r="B25" s="348"/>
      <c r="C25" s="348"/>
      <c r="D25" s="348"/>
      <c r="E25" s="348"/>
      <c r="F25" s="348">
        <v>2</v>
      </c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>
        <v>3</v>
      </c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>
        <v>4</v>
      </c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>
        <v>5</v>
      </c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>
        <v>6</v>
      </c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122"/>
    </row>
    <row r="26" spans="1:136" s="5" customFormat="1" ht="61.5" customHeight="1">
      <c r="A26" s="342" t="s">
        <v>24</v>
      </c>
      <c r="B26" s="342"/>
      <c r="C26" s="342"/>
      <c r="D26" s="342"/>
      <c r="E26" s="342"/>
      <c r="F26" s="347" t="s">
        <v>272</v>
      </c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4">
        <f>CI26/BC26</f>
        <v>10000</v>
      </c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1">
        <v>2</v>
      </c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4">
        <f>20000</f>
        <v>20000</v>
      </c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94"/>
    </row>
    <row r="27" spans="1:135" s="5" customFormat="1" ht="15" customHeight="1" hidden="1">
      <c r="A27" s="342"/>
      <c r="B27" s="342"/>
      <c r="C27" s="342"/>
      <c r="D27" s="342"/>
      <c r="E27" s="342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4">
        <f>AD27*BC27*BS27</f>
        <v>0</v>
      </c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</row>
    <row r="28" spans="1:135" s="5" customFormat="1" ht="15" customHeight="1">
      <c r="A28" s="399" t="s">
        <v>8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1"/>
      <c r="AD28" s="341" t="s">
        <v>9</v>
      </c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 t="s">
        <v>9</v>
      </c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 t="s">
        <v>9</v>
      </c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296">
        <f>SUM(CI26:CY27)</f>
        <v>20000</v>
      </c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</row>
    <row r="29" spans="1:136" s="2" customFormat="1" ht="12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102"/>
    </row>
    <row r="30" spans="1:135" s="6" customFormat="1" ht="13.5">
      <c r="A30" s="360" t="s">
        <v>339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</row>
    <row r="31" spans="1:135" s="2" customFormat="1" ht="10.5" customHeight="1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2"/>
      <c r="CR31" s="362"/>
      <c r="CS31" s="362"/>
      <c r="CT31" s="362"/>
      <c r="CU31" s="362"/>
      <c r="CV31" s="362"/>
      <c r="CW31" s="362"/>
      <c r="CX31" s="362"/>
      <c r="CY31" s="362"/>
      <c r="CZ31" s="362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</row>
    <row r="32" spans="1:136" s="3" customFormat="1" ht="55.5" customHeight="1">
      <c r="A32" s="351" t="s">
        <v>0</v>
      </c>
      <c r="B32" s="352"/>
      <c r="C32" s="352"/>
      <c r="D32" s="352"/>
      <c r="E32" s="352"/>
      <c r="F32" s="351" t="s">
        <v>18</v>
      </c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3"/>
      <c r="AD32" s="351" t="s">
        <v>341</v>
      </c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3"/>
      <c r="AY32" s="351" t="s">
        <v>20</v>
      </c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3"/>
      <c r="BQ32" s="351" t="s">
        <v>342</v>
      </c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3"/>
      <c r="CI32" s="351" t="s">
        <v>17</v>
      </c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3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101"/>
    </row>
    <row r="33" spans="1:135" s="4" customFormat="1" ht="12.75">
      <c r="A33" s="348">
        <v>1</v>
      </c>
      <c r="B33" s="348"/>
      <c r="C33" s="348"/>
      <c r="D33" s="348"/>
      <c r="E33" s="348"/>
      <c r="F33" s="348">
        <v>2</v>
      </c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>
        <v>3</v>
      </c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>
        <v>4</v>
      </c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>
        <v>5</v>
      </c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>
        <v>6</v>
      </c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</row>
    <row r="34" spans="1:135" s="5" customFormat="1" ht="54.75" customHeight="1">
      <c r="A34" s="342"/>
      <c r="B34" s="342"/>
      <c r="C34" s="342"/>
      <c r="D34" s="342"/>
      <c r="E34" s="342"/>
      <c r="F34" s="347" t="s">
        <v>340</v>
      </c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1">
        <v>1</v>
      </c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>
        <v>1</v>
      </c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>
        <v>1</v>
      </c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4">
        <v>33021</v>
      </c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</row>
    <row r="35" spans="1:135" s="5" customFormat="1" ht="48" customHeight="1" hidden="1">
      <c r="A35" s="342"/>
      <c r="B35" s="342"/>
      <c r="C35" s="342"/>
      <c r="D35" s="342"/>
      <c r="E35" s="342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4">
        <f>AD35*AY35*BQ35</f>
        <v>0</v>
      </c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</row>
    <row r="36" spans="1:135" s="5" customFormat="1" ht="15" customHeight="1">
      <c r="A36" s="399" t="s">
        <v>8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1"/>
      <c r="AD36" s="341" t="s">
        <v>9</v>
      </c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 t="s">
        <v>9</v>
      </c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 t="s">
        <v>9</v>
      </c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296">
        <f>SUM(CI34:CI35)</f>
        <v>33021</v>
      </c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</row>
    <row r="37" spans="1:135" s="5" customFormat="1" ht="1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</row>
    <row r="38" spans="1:135" s="6" customFormat="1" ht="41.25" customHeight="1">
      <c r="A38" s="396" t="s">
        <v>200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</row>
    <row r="39" spans="1:135" s="2" customFormat="1" ht="10.5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</row>
    <row r="40" spans="1:136" s="2" customFormat="1" ht="55.5" customHeight="1">
      <c r="A40" s="351" t="s">
        <v>0</v>
      </c>
      <c r="B40" s="352"/>
      <c r="C40" s="352"/>
      <c r="D40" s="352"/>
      <c r="E40" s="352"/>
      <c r="F40" s="351" t="s">
        <v>72</v>
      </c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3"/>
      <c r="BV40" s="351" t="s">
        <v>23</v>
      </c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3"/>
      <c r="CL40" s="351" t="s">
        <v>22</v>
      </c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3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102"/>
    </row>
    <row r="41" spans="1:135" ht="12.75">
      <c r="A41" s="348">
        <v>1</v>
      </c>
      <c r="B41" s="348"/>
      <c r="C41" s="348"/>
      <c r="D41" s="348"/>
      <c r="E41" s="348"/>
      <c r="F41" s="348">
        <v>2</v>
      </c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>
        <v>3</v>
      </c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>
        <v>4</v>
      </c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</row>
    <row r="42" spans="1:135" s="2" customFormat="1" ht="15" customHeight="1">
      <c r="A42" s="342" t="s">
        <v>24</v>
      </c>
      <c r="B42" s="342"/>
      <c r="C42" s="342"/>
      <c r="D42" s="342"/>
      <c r="E42" s="342"/>
      <c r="F42" s="9"/>
      <c r="G42" s="358" t="s">
        <v>35</v>
      </c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9"/>
      <c r="BV42" s="341" t="s">
        <v>9</v>
      </c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4">
        <f>CL43</f>
        <v>37536.2548</v>
      </c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</row>
    <row r="43" spans="1:135" ht="12.75">
      <c r="A43" s="378" t="s">
        <v>25</v>
      </c>
      <c r="B43" s="368"/>
      <c r="C43" s="368"/>
      <c r="D43" s="368"/>
      <c r="E43" s="368"/>
      <c r="F43" s="11"/>
      <c r="G43" s="381" t="s">
        <v>2</v>
      </c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2"/>
      <c r="BV43" s="383">
        <f>DO20</f>
        <v>170619.34</v>
      </c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5"/>
      <c r="CL43" s="383">
        <f>BV43*22%</f>
        <v>37536.2548</v>
      </c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9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</row>
    <row r="44" spans="1:135" ht="12.75">
      <c r="A44" s="379"/>
      <c r="B44" s="380"/>
      <c r="C44" s="380"/>
      <c r="D44" s="380"/>
      <c r="E44" s="380"/>
      <c r="F44" s="10"/>
      <c r="G44" s="394" t="s">
        <v>36</v>
      </c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5"/>
      <c r="BV44" s="386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8"/>
      <c r="CL44" s="391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3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</row>
    <row r="45" spans="1:135" ht="13.5" customHeight="1">
      <c r="A45" s="342" t="s">
        <v>26</v>
      </c>
      <c r="B45" s="342"/>
      <c r="C45" s="342"/>
      <c r="D45" s="342"/>
      <c r="E45" s="342"/>
      <c r="F45" s="9"/>
      <c r="G45" s="376" t="s">
        <v>37</v>
      </c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7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</row>
    <row r="46" spans="1:135" ht="26.25" customHeight="1">
      <c r="A46" s="342" t="s">
        <v>27</v>
      </c>
      <c r="B46" s="342"/>
      <c r="C46" s="342"/>
      <c r="D46" s="342"/>
      <c r="E46" s="342"/>
      <c r="F46" s="9"/>
      <c r="G46" s="376" t="s">
        <v>38</v>
      </c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7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</row>
    <row r="47" spans="1:135" ht="26.25" customHeight="1">
      <c r="A47" s="342" t="s">
        <v>28</v>
      </c>
      <c r="B47" s="342"/>
      <c r="C47" s="342"/>
      <c r="D47" s="342"/>
      <c r="E47" s="342"/>
      <c r="F47" s="9"/>
      <c r="G47" s="358" t="s">
        <v>39</v>
      </c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9"/>
      <c r="BV47" s="341" t="s">
        <v>9</v>
      </c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4">
        <f>CL48+CL51</f>
        <v>5289.19954</v>
      </c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</row>
    <row r="48" spans="1:135" ht="12.75">
      <c r="A48" s="378" t="s">
        <v>29</v>
      </c>
      <c r="B48" s="368"/>
      <c r="C48" s="368"/>
      <c r="D48" s="368"/>
      <c r="E48" s="368"/>
      <c r="F48" s="11"/>
      <c r="G48" s="381" t="s">
        <v>2</v>
      </c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2"/>
      <c r="BV48" s="383">
        <f>DO20</f>
        <v>170619.34</v>
      </c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5"/>
      <c r="CL48" s="383">
        <f>BV48*2.9%</f>
        <v>4947.960859999999</v>
      </c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9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</row>
    <row r="49" spans="1:135" ht="25.5" customHeight="1">
      <c r="A49" s="379"/>
      <c r="B49" s="380"/>
      <c r="C49" s="380"/>
      <c r="D49" s="380"/>
      <c r="E49" s="380"/>
      <c r="F49" s="10"/>
      <c r="G49" s="394" t="s">
        <v>40</v>
      </c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5"/>
      <c r="BV49" s="386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8"/>
      <c r="CL49" s="391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3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</row>
    <row r="50" spans="1:135" ht="26.25" customHeight="1">
      <c r="A50" s="342" t="s">
        <v>30</v>
      </c>
      <c r="B50" s="342"/>
      <c r="C50" s="342"/>
      <c r="D50" s="342"/>
      <c r="E50" s="342"/>
      <c r="F50" s="9"/>
      <c r="G50" s="376" t="s">
        <v>41</v>
      </c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6"/>
      <c r="BU50" s="377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</row>
    <row r="51" spans="1:135" ht="27" customHeight="1">
      <c r="A51" s="342" t="s">
        <v>31</v>
      </c>
      <c r="B51" s="342"/>
      <c r="C51" s="342"/>
      <c r="D51" s="342"/>
      <c r="E51" s="342"/>
      <c r="F51" s="9"/>
      <c r="G51" s="376" t="s">
        <v>42</v>
      </c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7"/>
      <c r="BV51" s="344">
        <f>DO20</f>
        <v>170619.34</v>
      </c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4">
        <f>BV51*0.2%</f>
        <v>341.23868</v>
      </c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</row>
    <row r="52" spans="1:135" ht="27" customHeight="1">
      <c r="A52" s="342" t="s">
        <v>32</v>
      </c>
      <c r="B52" s="342"/>
      <c r="C52" s="342"/>
      <c r="D52" s="342"/>
      <c r="E52" s="342"/>
      <c r="F52" s="9"/>
      <c r="G52" s="376" t="s">
        <v>43</v>
      </c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7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</row>
    <row r="53" spans="1:135" ht="27" customHeight="1">
      <c r="A53" s="342" t="s">
        <v>33</v>
      </c>
      <c r="B53" s="342"/>
      <c r="C53" s="342"/>
      <c r="D53" s="342"/>
      <c r="E53" s="342"/>
      <c r="F53" s="9"/>
      <c r="G53" s="376" t="s">
        <v>43</v>
      </c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7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</row>
    <row r="54" spans="1:135" ht="26.25" customHeight="1">
      <c r="A54" s="342" t="s">
        <v>34</v>
      </c>
      <c r="B54" s="342"/>
      <c r="C54" s="342"/>
      <c r="D54" s="342"/>
      <c r="E54" s="342"/>
      <c r="F54" s="9"/>
      <c r="G54" s="358" t="s">
        <v>44</v>
      </c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8"/>
      <c r="BO54" s="358"/>
      <c r="BP54" s="358"/>
      <c r="BQ54" s="358"/>
      <c r="BR54" s="358"/>
      <c r="BS54" s="358"/>
      <c r="BT54" s="358"/>
      <c r="BU54" s="359"/>
      <c r="BV54" s="344">
        <f>DO20</f>
        <v>170619.34</v>
      </c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4">
        <f>BV54*5.1%</f>
        <v>8701.58634</v>
      </c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</row>
    <row r="55" spans="1:135" ht="13.5" customHeight="1">
      <c r="A55" s="342"/>
      <c r="B55" s="342"/>
      <c r="C55" s="342"/>
      <c r="D55" s="342"/>
      <c r="E55" s="342"/>
      <c r="F55" s="363" t="s">
        <v>8</v>
      </c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  <c r="BU55" s="346"/>
      <c r="BV55" s="341" t="s">
        <v>9</v>
      </c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296">
        <f>CL42+CL47+CL54-0.02</f>
        <v>51527.02068000001</v>
      </c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</row>
    <row r="56" spans="1:136" s="8" customFormat="1" ht="48" customHeight="1">
      <c r="A56" s="374" t="s">
        <v>209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  <c r="CT56" s="375"/>
      <c r="CU56" s="375"/>
      <c r="CV56" s="375"/>
      <c r="CW56" s="375"/>
      <c r="CX56" s="375"/>
      <c r="CY56" s="375"/>
      <c r="CZ56" s="375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124"/>
    </row>
    <row r="57" spans="1:135" s="8" customFormat="1" ht="17.25" customHeight="1">
      <c r="A57" s="37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</row>
    <row r="58" spans="1:135" s="6" customFormat="1" ht="13.5">
      <c r="A58" s="289" t="s">
        <v>45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</row>
    <row r="59" spans="1:135" s="2" customFormat="1" ht="6" customHeight="1">
      <c r="A59" s="360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</row>
    <row r="60" spans="1:135" s="6" customFormat="1" ht="13.5">
      <c r="A60" s="373" t="s">
        <v>11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</row>
    <row r="61" spans="1:135" s="6" customFormat="1" ht="6" customHeight="1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</row>
    <row r="62" spans="1:135" s="2" customFormat="1" ht="10.5" customHeight="1">
      <c r="A62" s="403"/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3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3"/>
      <c r="BU62" s="403"/>
      <c r="BV62" s="403"/>
      <c r="BW62" s="403"/>
      <c r="BX62" s="403"/>
      <c r="BY62" s="403"/>
      <c r="BZ62" s="403"/>
      <c r="CA62" s="403"/>
      <c r="CB62" s="403"/>
      <c r="CC62" s="403"/>
      <c r="CD62" s="403"/>
      <c r="CE62" s="403"/>
      <c r="CF62" s="403"/>
      <c r="CG62" s="403"/>
      <c r="CH62" s="403"/>
      <c r="CI62" s="403"/>
      <c r="CJ62" s="403"/>
      <c r="CK62" s="403"/>
      <c r="CL62" s="403"/>
      <c r="CM62" s="403"/>
      <c r="CN62" s="403"/>
      <c r="CO62" s="403"/>
      <c r="CP62" s="403"/>
      <c r="CQ62" s="403"/>
      <c r="CR62" s="403"/>
      <c r="CS62" s="403"/>
      <c r="CT62" s="403"/>
      <c r="CU62" s="403"/>
      <c r="CV62" s="403"/>
      <c r="CW62" s="403"/>
      <c r="CX62" s="403"/>
      <c r="CY62" s="403"/>
      <c r="CZ62" s="403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</row>
    <row r="63" spans="1:135" s="3" customFormat="1" ht="45" customHeight="1">
      <c r="A63" s="351" t="s">
        <v>0</v>
      </c>
      <c r="B63" s="352"/>
      <c r="C63" s="352"/>
      <c r="D63" s="352"/>
      <c r="E63" s="352"/>
      <c r="F63" s="353"/>
      <c r="G63" s="351" t="s">
        <v>48</v>
      </c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3"/>
      <c r="BC63" s="351" t="s">
        <v>49</v>
      </c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3"/>
      <c r="BS63" s="351" t="s">
        <v>50</v>
      </c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3"/>
      <c r="CI63" s="351" t="s">
        <v>47</v>
      </c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  <c r="CT63" s="352"/>
      <c r="CU63" s="352"/>
      <c r="CV63" s="352"/>
      <c r="CW63" s="352"/>
      <c r="CX63" s="352"/>
      <c r="CY63" s="352"/>
      <c r="CZ63" s="353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</row>
    <row r="64" spans="1:135" s="4" customFormat="1" ht="12.75">
      <c r="A64" s="348">
        <v>1</v>
      </c>
      <c r="B64" s="348"/>
      <c r="C64" s="348"/>
      <c r="D64" s="348"/>
      <c r="E64" s="348"/>
      <c r="F64" s="348"/>
      <c r="G64" s="348">
        <v>2</v>
      </c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>
        <v>3</v>
      </c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>
        <v>4</v>
      </c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>
        <v>5</v>
      </c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  <c r="CT64" s="348"/>
      <c r="CU64" s="348"/>
      <c r="CV64" s="348"/>
      <c r="CW64" s="348"/>
      <c r="CX64" s="348"/>
      <c r="CY64" s="348"/>
      <c r="CZ64" s="348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</row>
    <row r="65" spans="1:135" s="5" customFormat="1" ht="15" customHeight="1">
      <c r="A65" s="342"/>
      <c r="B65" s="342"/>
      <c r="C65" s="342"/>
      <c r="D65" s="342"/>
      <c r="E65" s="342"/>
      <c r="F65" s="342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</row>
    <row r="66" spans="1:135" s="5" customFormat="1" ht="15" customHeight="1" hidden="1">
      <c r="A66" s="342"/>
      <c r="B66" s="342"/>
      <c r="C66" s="342"/>
      <c r="D66" s="342"/>
      <c r="E66" s="342"/>
      <c r="F66" s="342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4"/>
      <c r="CZ66" s="344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</row>
    <row r="67" spans="1:135" s="5" customFormat="1" ht="15" customHeight="1">
      <c r="A67" s="342"/>
      <c r="B67" s="342"/>
      <c r="C67" s="342"/>
      <c r="D67" s="342"/>
      <c r="E67" s="342"/>
      <c r="F67" s="342"/>
      <c r="G67" s="345" t="s">
        <v>8</v>
      </c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6"/>
      <c r="BC67" s="341" t="s">
        <v>9</v>
      </c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 t="s">
        <v>9</v>
      </c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4">
        <v>0</v>
      </c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</row>
    <row r="68" spans="1:135" ht="12" customHeight="1">
      <c r="A68" s="404"/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</row>
    <row r="69" spans="1:135" s="6" customFormat="1" ht="13.5">
      <c r="A69" s="289" t="s">
        <v>51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</row>
    <row r="70" spans="1:135" s="2" customFormat="1" ht="6" customHeight="1">
      <c r="A70" s="360"/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</row>
    <row r="71" spans="1:135" s="6" customFormat="1" ht="13.5">
      <c r="A71" s="292" t="s">
        <v>11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</row>
    <row r="72" spans="1:135" s="2" customFormat="1" ht="10.5" customHeight="1">
      <c r="A72" s="403"/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3"/>
      <c r="BD72" s="403"/>
      <c r="BE72" s="403"/>
      <c r="BF72" s="403"/>
      <c r="BG72" s="403"/>
      <c r="BH72" s="403"/>
      <c r="BI72" s="403"/>
      <c r="BJ72" s="403"/>
      <c r="BK72" s="403"/>
      <c r="BL72" s="403"/>
      <c r="BM72" s="403"/>
      <c r="BN72" s="403"/>
      <c r="BO72" s="403"/>
      <c r="BP72" s="403"/>
      <c r="BQ72" s="403"/>
      <c r="BR72" s="403"/>
      <c r="BS72" s="403"/>
      <c r="BT72" s="403"/>
      <c r="BU72" s="403"/>
      <c r="BV72" s="403"/>
      <c r="BW72" s="403"/>
      <c r="BX72" s="403"/>
      <c r="BY72" s="403"/>
      <c r="BZ72" s="403"/>
      <c r="CA72" s="403"/>
      <c r="CB72" s="403"/>
      <c r="CC72" s="403"/>
      <c r="CD72" s="403"/>
      <c r="CE72" s="403"/>
      <c r="CF72" s="403"/>
      <c r="CG72" s="403"/>
      <c r="CH72" s="403"/>
      <c r="CI72" s="403"/>
      <c r="CJ72" s="403"/>
      <c r="CK72" s="403"/>
      <c r="CL72" s="403"/>
      <c r="CM72" s="403"/>
      <c r="CN72" s="403"/>
      <c r="CO72" s="403"/>
      <c r="CP72" s="403"/>
      <c r="CQ72" s="403"/>
      <c r="CR72" s="403"/>
      <c r="CS72" s="403"/>
      <c r="CT72" s="403"/>
      <c r="CU72" s="403"/>
      <c r="CV72" s="403"/>
      <c r="CW72" s="403"/>
      <c r="CX72" s="403"/>
      <c r="CY72" s="403"/>
      <c r="CZ72" s="403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</row>
    <row r="73" spans="1:135" s="3" customFormat="1" ht="55.5" customHeight="1">
      <c r="A73" s="351" t="s">
        <v>0</v>
      </c>
      <c r="B73" s="352"/>
      <c r="C73" s="352"/>
      <c r="D73" s="352"/>
      <c r="E73" s="352"/>
      <c r="F73" s="353"/>
      <c r="G73" s="351" t="s">
        <v>14</v>
      </c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3"/>
      <c r="BC73" s="351" t="s">
        <v>52</v>
      </c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3"/>
      <c r="BS73" s="351" t="s">
        <v>53</v>
      </c>
      <c r="BT73" s="352"/>
      <c r="BU73" s="352"/>
      <c r="BV73" s="352"/>
      <c r="BW73" s="352"/>
      <c r="BX73" s="352"/>
      <c r="BY73" s="352"/>
      <c r="BZ73" s="352"/>
      <c r="CA73" s="352"/>
      <c r="CB73" s="352"/>
      <c r="CC73" s="353"/>
      <c r="CD73" s="351" t="s">
        <v>77</v>
      </c>
      <c r="CE73" s="352"/>
      <c r="CF73" s="352"/>
      <c r="CG73" s="352"/>
      <c r="CH73" s="352"/>
      <c r="CI73" s="352"/>
      <c r="CJ73" s="352"/>
      <c r="CK73" s="352"/>
      <c r="CL73" s="352"/>
      <c r="CM73" s="352"/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2"/>
      <c r="CY73" s="352"/>
      <c r="CZ73" s="353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</row>
    <row r="74" spans="1:135" s="4" customFormat="1" ht="12.75">
      <c r="A74" s="348">
        <v>1</v>
      </c>
      <c r="B74" s="348"/>
      <c r="C74" s="348"/>
      <c r="D74" s="348"/>
      <c r="E74" s="348"/>
      <c r="F74" s="348"/>
      <c r="G74" s="348">
        <v>2</v>
      </c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>
        <v>3</v>
      </c>
      <c r="BD74" s="348"/>
      <c r="BE74" s="348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  <c r="BR74" s="348"/>
      <c r="BS74" s="348">
        <v>4</v>
      </c>
      <c r="BT74" s="348"/>
      <c r="BU74" s="348"/>
      <c r="BV74" s="348"/>
      <c r="BW74" s="348"/>
      <c r="BX74" s="348"/>
      <c r="BY74" s="348"/>
      <c r="BZ74" s="348"/>
      <c r="CA74" s="348"/>
      <c r="CB74" s="348"/>
      <c r="CC74" s="348"/>
      <c r="CD74" s="348">
        <v>5</v>
      </c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</row>
    <row r="75" spans="1:135" s="5" customFormat="1" ht="15" customHeight="1">
      <c r="A75" s="342"/>
      <c r="B75" s="342"/>
      <c r="C75" s="342"/>
      <c r="D75" s="342"/>
      <c r="E75" s="342"/>
      <c r="F75" s="342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</row>
    <row r="76" spans="1:135" s="5" customFormat="1" ht="15" customHeight="1" hidden="1">
      <c r="A76" s="342"/>
      <c r="B76" s="342"/>
      <c r="C76" s="342"/>
      <c r="D76" s="342"/>
      <c r="E76" s="342"/>
      <c r="F76" s="342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1"/>
      <c r="BS76" s="341"/>
      <c r="BT76" s="341"/>
      <c r="BU76" s="341"/>
      <c r="BV76" s="341"/>
      <c r="BW76" s="341"/>
      <c r="BX76" s="341"/>
      <c r="BY76" s="341"/>
      <c r="BZ76" s="341"/>
      <c r="CA76" s="341"/>
      <c r="CB76" s="341"/>
      <c r="CC76" s="341"/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</row>
    <row r="77" spans="1:135" s="5" customFormat="1" ht="15" customHeight="1">
      <c r="A77" s="342"/>
      <c r="B77" s="342"/>
      <c r="C77" s="342"/>
      <c r="D77" s="342"/>
      <c r="E77" s="342"/>
      <c r="F77" s="342"/>
      <c r="G77" s="345" t="s">
        <v>8</v>
      </c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6"/>
      <c r="BC77" s="341"/>
      <c r="BD77" s="341"/>
      <c r="BE77" s="341"/>
      <c r="BF77" s="341"/>
      <c r="BG77" s="341"/>
      <c r="BH77" s="341"/>
      <c r="BI77" s="341"/>
      <c r="BJ77" s="341"/>
      <c r="BK77" s="341"/>
      <c r="BL77" s="341"/>
      <c r="BM77" s="341"/>
      <c r="BN77" s="341"/>
      <c r="BO77" s="341"/>
      <c r="BP77" s="341"/>
      <c r="BQ77" s="341"/>
      <c r="BR77" s="341"/>
      <c r="BS77" s="341" t="s">
        <v>9</v>
      </c>
      <c r="BT77" s="341"/>
      <c r="BU77" s="341"/>
      <c r="BV77" s="341"/>
      <c r="BW77" s="341"/>
      <c r="BX77" s="341"/>
      <c r="BY77" s="341"/>
      <c r="BZ77" s="341"/>
      <c r="CA77" s="341"/>
      <c r="CB77" s="341"/>
      <c r="CC77" s="341"/>
      <c r="CD77" s="344">
        <v>0</v>
      </c>
      <c r="CE77" s="344"/>
      <c r="CF77" s="344"/>
      <c r="CG77" s="344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4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</row>
    <row r="78" spans="1:135" s="2" customFormat="1" ht="12" customHeight="1">
      <c r="A78" s="361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</row>
    <row r="79" spans="1:135" s="6" customFormat="1" ht="13.5">
      <c r="A79" s="289" t="s">
        <v>54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</row>
    <row r="80" spans="1:135" s="2" customFormat="1" ht="6" customHeight="1">
      <c r="A80" s="360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</row>
    <row r="81" spans="1:135" s="6" customFormat="1" ht="13.5">
      <c r="A81" s="292" t="s">
        <v>11</v>
      </c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</row>
    <row r="82" spans="1:135" s="2" customFormat="1" ht="15" customHeight="1">
      <c r="A82" s="403"/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3"/>
      <c r="BM82" s="403"/>
      <c r="BN82" s="403"/>
      <c r="BO82" s="403"/>
      <c r="BP82" s="403"/>
      <c r="BQ82" s="403"/>
      <c r="BR82" s="403"/>
      <c r="BS82" s="403"/>
      <c r="BT82" s="403"/>
      <c r="BU82" s="403"/>
      <c r="BV82" s="403"/>
      <c r="BW82" s="403"/>
      <c r="BX82" s="403"/>
      <c r="BY82" s="403"/>
      <c r="BZ82" s="403"/>
      <c r="CA82" s="403"/>
      <c r="CB82" s="403"/>
      <c r="CC82" s="403"/>
      <c r="CD82" s="403"/>
      <c r="CE82" s="403"/>
      <c r="CF82" s="403"/>
      <c r="CG82" s="403"/>
      <c r="CH82" s="403"/>
      <c r="CI82" s="403"/>
      <c r="CJ82" s="403"/>
      <c r="CK82" s="403"/>
      <c r="CL82" s="403"/>
      <c r="CM82" s="403"/>
      <c r="CN82" s="403"/>
      <c r="CO82" s="403"/>
      <c r="CP82" s="403"/>
      <c r="CQ82" s="403"/>
      <c r="CR82" s="403"/>
      <c r="CS82" s="403"/>
      <c r="CT82" s="403"/>
      <c r="CU82" s="403"/>
      <c r="CV82" s="403"/>
      <c r="CW82" s="403"/>
      <c r="CX82" s="403"/>
      <c r="CY82" s="403"/>
      <c r="CZ82" s="403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360"/>
      <c r="DT82" s="360"/>
      <c r="DU82" s="360"/>
      <c r="DV82" s="360"/>
      <c r="DW82" s="360"/>
      <c r="DX82" s="360"/>
      <c r="DY82" s="360"/>
      <c r="DZ82" s="360"/>
      <c r="EA82" s="360"/>
      <c r="EB82" s="360"/>
      <c r="EC82" s="360"/>
      <c r="ED82" s="360"/>
      <c r="EE82" s="360"/>
    </row>
    <row r="83" spans="1:135" s="3" customFormat="1" ht="45" customHeight="1">
      <c r="A83" s="351" t="s">
        <v>0</v>
      </c>
      <c r="B83" s="352"/>
      <c r="C83" s="352"/>
      <c r="D83" s="352"/>
      <c r="E83" s="352"/>
      <c r="F83" s="353"/>
      <c r="G83" s="351" t="s">
        <v>48</v>
      </c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3"/>
      <c r="BC83" s="351" t="s">
        <v>49</v>
      </c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3"/>
      <c r="BS83" s="351" t="s">
        <v>50</v>
      </c>
      <c r="BT83" s="352"/>
      <c r="BU83" s="352"/>
      <c r="BV83" s="352"/>
      <c r="BW83" s="352"/>
      <c r="BX83" s="352"/>
      <c r="BY83" s="352"/>
      <c r="BZ83" s="352"/>
      <c r="CA83" s="352"/>
      <c r="CB83" s="352"/>
      <c r="CC83" s="352"/>
      <c r="CD83" s="352"/>
      <c r="CE83" s="352"/>
      <c r="CF83" s="352"/>
      <c r="CG83" s="352"/>
      <c r="CH83" s="353"/>
      <c r="CI83" s="351" t="s">
        <v>47</v>
      </c>
      <c r="CJ83" s="352"/>
      <c r="CK83" s="352"/>
      <c r="CL83" s="352"/>
      <c r="CM83" s="352"/>
      <c r="CN83" s="352"/>
      <c r="CO83" s="352"/>
      <c r="CP83" s="352"/>
      <c r="CQ83" s="352"/>
      <c r="CR83" s="352"/>
      <c r="CS83" s="352"/>
      <c r="CT83" s="352"/>
      <c r="CU83" s="352"/>
      <c r="CV83" s="352"/>
      <c r="CW83" s="352"/>
      <c r="CX83" s="352"/>
      <c r="CY83" s="352"/>
      <c r="CZ83" s="353"/>
      <c r="DA83" s="360"/>
      <c r="DB83" s="360"/>
      <c r="DC83" s="360"/>
      <c r="DD83" s="360"/>
      <c r="DE83" s="360"/>
      <c r="DF83" s="360"/>
      <c r="DG83" s="360"/>
      <c r="DH83" s="360"/>
      <c r="DI83" s="360"/>
      <c r="DJ83" s="360"/>
      <c r="DK83" s="360"/>
      <c r="DL83" s="360"/>
      <c r="DM83" s="360"/>
      <c r="DN83" s="360"/>
      <c r="DO83" s="360"/>
      <c r="DP83" s="360"/>
      <c r="DQ83" s="360"/>
      <c r="DR83" s="360"/>
      <c r="DS83" s="360"/>
      <c r="DT83" s="360"/>
      <c r="DU83" s="360"/>
      <c r="DV83" s="360"/>
      <c r="DW83" s="360"/>
      <c r="DX83" s="360"/>
      <c r="DY83" s="360"/>
      <c r="DZ83" s="360"/>
      <c r="EA83" s="360"/>
      <c r="EB83" s="360"/>
      <c r="EC83" s="360"/>
      <c r="ED83" s="360"/>
      <c r="EE83" s="360"/>
    </row>
    <row r="84" spans="1:135" s="4" customFormat="1" ht="12.75">
      <c r="A84" s="348">
        <v>1</v>
      </c>
      <c r="B84" s="348"/>
      <c r="C84" s="348"/>
      <c r="D84" s="348"/>
      <c r="E84" s="348"/>
      <c r="F84" s="348"/>
      <c r="G84" s="348">
        <v>2</v>
      </c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>
        <v>3</v>
      </c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>
        <v>4</v>
      </c>
      <c r="BT84" s="348"/>
      <c r="BU84" s="348"/>
      <c r="BV84" s="348"/>
      <c r="BW84" s="348"/>
      <c r="BX84" s="348"/>
      <c r="BY84" s="348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>
        <v>5</v>
      </c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  <c r="CT84" s="348"/>
      <c r="CU84" s="348"/>
      <c r="CV84" s="348"/>
      <c r="CW84" s="348"/>
      <c r="CX84" s="348"/>
      <c r="CY84" s="348"/>
      <c r="CZ84" s="348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</row>
    <row r="85" spans="1:135" s="5" customFormat="1" ht="15" customHeight="1">
      <c r="A85" s="342"/>
      <c r="B85" s="342"/>
      <c r="C85" s="342"/>
      <c r="D85" s="342"/>
      <c r="E85" s="342"/>
      <c r="F85" s="342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60"/>
      <c r="DB85" s="360"/>
      <c r="DC85" s="360"/>
      <c r="DD85" s="360"/>
      <c r="DE85" s="360"/>
      <c r="DF85" s="360"/>
      <c r="DG85" s="360"/>
      <c r="DH85" s="360"/>
      <c r="DI85" s="360"/>
      <c r="DJ85" s="360"/>
      <c r="DK85" s="360"/>
      <c r="DL85" s="360"/>
      <c r="DM85" s="360"/>
      <c r="DN85" s="360"/>
      <c r="DO85" s="360"/>
      <c r="DP85" s="360"/>
      <c r="DQ85" s="360"/>
      <c r="DR85" s="360"/>
      <c r="DS85" s="360"/>
      <c r="DT85" s="360"/>
      <c r="DU85" s="360"/>
      <c r="DV85" s="360"/>
      <c r="DW85" s="360"/>
      <c r="DX85" s="360"/>
      <c r="DY85" s="360"/>
      <c r="DZ85" s="360"/>
      <c r="EA85" s="360"/>
      <c r="EB85" s="360"/>
      <c r="EC85" s="360"/>
      <c r="ED85" s="360"/>
      <c r="EE85" s="360"/>
    </row>
    <row r="86" spans="1:135" s="5" customFormat="1" ht="15" customHeight="1" hidden="1">
      <c r="A86" s="342"/>
      <c r="B86" s="342"/>
      <c r="C86" s="342"/>
      <c r="D86" s="342"/>
      <c r="E86" s="342"/>
      <c r="F86" s="342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1"/>
      <c r="CA86" s="341"/>
      <c r="CB86" s="341"/>
      <c r="CC86" s="341"/>
      <c r="CD86" s="341"/>
      <c r="CE86" s="341"/>
      <c r="CF86" s="341"/>
      <c r="CG86" s="341"/>
      <c r="CH86" s="341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60"/>
      <c r="DB86" s="360"/>
      <c r="DC86" s="360"/>
      <c r="DD86" s="360"/>
      <c r="DE86" s="360"/>
      <c r="DF86" s="360"/>
      <c r="DG86" s="360"/>
      <c r="DH86" s="360"/>
      <c r="DI86" s="360"/>
      <c r="DJ86" s="360"/>
      <c r="DK86" s="360"/>
      <c r="DL86" s="360"/>
      <c r="DM86" s="360"/>
      <c r="DN86" s="360"/>
      <c r="DO86" s="360"/>
      <c r="DP86" s="360"/>
      <c r="DQ86" s="360"/>
      <c r="DR86" s="360"/>
      <c r="DS86" s="360"/>
      <c r="DT86" s="360"/>
      <c r="DU86" s="360"/>
      <c r="DV86" s="360"/>
      <c r="DW86" s="360"/>
      <c r="DX86" s="360"/>
      <c r="DY86" s="360"/>
      <c r="DZ86" s="360"/>
      <c r="EA86" s="360"/>
      <c r="EB86" s="360"/>
      <c r="EC86" s="360"/>
      <c r="ED86" s="360"/>
      <c r="EE86" s="360"/>
    </row>
    <row r="87" spans="1:135" s="5" customFormat="1" ht="15" customHeight="1">
      <c r="A87" s="342"/>
      <c r="B87" s="342"/>
      <c r="C87" s="342"/>
      <c r="D87" s="342"/>
      <c r="E87" s="342"/>
      <c r="F87" s="342"/>
      <c r="G87" s="345" t="s">
        <v>8</v>
      </c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6"/>
      <c r="BC87" s="341" t="s">
        <v>9</v>
      </c>
      <c r="BD87" s="341"/>
      <c r="BE87" s="341"/>
      <c r="BF87" s="341"/>
      <c r="BG87" s="341"/>
      <c r="BH87" s="341"/>
      <c r="BI87" s="341"/>
      <c r="BJ87" s="341"/>
      <c r="BK87" s="341"/>
      <c r="BL87" s="341"/>
      <c r="BM87" s="341"/>
      <c r="BN87" s="341"/>
      <c r="BO87" s="341"/>
      <c r="BP87" s="341"/>
      <c r="BQ87" s="341"/>
      <c r="BR87" s="341"/>
      <c r="BS87" s="341" t="s">
        <v>9</v>
      </c>
      <c r="BT87" s="341"/>
      <c r="BU87" s="341"/>
      <c r="BV87" s="341"/>
      <c r="BW87" s="341"/>
      <c r="BX87" s="341"/>
      <c r="BY87" s="341"/>
      <c r="BZ87" s="341"/>
      <c r="CA87" s="341"/>
      <c r="CB87" s="341"/>
      <c r="CC87" s="341"/>
      <c r="CD87" s="341"/>
      <c r="CE87" s="341"/>
      <c r="CF87" s="341"/>
      <c r="CG87" s="341"/>
      <c r="CH87" s="341"/>
      <c r="CI87" s="344">
        <v>0</v>
      </c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60"/>
      <c r="DB87" s="360"/>
      <c r="DC87" s="360"/>
      <c r="DD87" s="360"/>
      <c r="DE87" s="360"/>
      <c r="DF87" s="360"/>
      <c r="DG87" s="360"/>
      <c r="DH87" s="360"/>
      <c r="DI87" s="360"/>
      <c r="DJ87" s="360"/>
      <c r="DK87" s="360"/>
      <c r="DL87" s="360"/>
      <c r="DM87" s="360"/>
      <c r="DN87" s="360"/>
      <c r="DO87" s="360"/>
      <c r="DP87" s="360"/>
      <c r="DQ87" s="360"/>
      <c r="DR87" s="360"/>
      <c r="DS87" s="360"/>
      <c r="DT87" s="360"/>
      <c r="DU87" s="360"/>
      <c r="DV87" s="360"/>
      <c r="DW87" s="360"/>
      <c r="DX87" s="360"/>
      <c r="DY87" s="360"/>
      <c r="DZ87" s="360"/>
      <c r="EA87" s="360"/>
      <c r="EB87" s="360"/>
      <c r="EC87" s="360"/>
      <c r="ED87" s="360"/>
      <c r="EE87" s="360"/>
    </row>
    <row r="88" spans="1:135" s="2" customFormat="1" ht="12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0"/>
      <c r="DB88" s="360"/>
      <c r="DC88" s="360"/>
      <c r="DD88" s="360"/>
      <c r="DE88" s="360"/>
      <c r="DF88" s="360"/>
      <c r="DG88" s="360"/>
      <c r="DH88" s="360"/>
      <c r="DI88" s="360"/>
      <c r="DJ88" s="360"/>
      <c r="DK88" s="360"/>
      <c r="DL88" s="360"/>
      <c r="DM88" s="360"/>
      <c r="DN88" s="360"/>
      <c r="DO88" s="360"/>
      <c r="DP88" s="360"/>
      <c r="DQ88" s="360"/>
      <c r="DR88" s="360"/>
      <c r="DS88" s="360"/>
      <c r="DT88" s="360"/>
      <c r="DU88" s="360"/>
      <c r="DV88" s="360"/>
      <c r="DW88" s="360"/>
      <c r="DX88" s="360"/>
      <c r="DY88" s="360"/>
      <c r="DZ88" s="360"/>
      <c r="EA88" s="360"/>
      <c r="EB88" s="360"/>
      <c r="EC88" s="360"/>
      <c r="ED88" s="360"/>
      <c r="EE88" s="360"/>
    </row>
    <row r="89" spans="1:135" s="6" customFormat="1" ht="27" customHeight="1">
      <c r="A89" s="372" t="s">
        <v>208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2"/>
      <c r="CT89" s="372"/>
      <c r="CU89" s="372"/>
      <c r="CV89" s="372"/>
      <c r="CW89" s="372"/>
      <c r="CX89" s="372"/>
      <c r="CY89" s="372"/>
      <c r="CZ89" s="372"/>
      <c r="DA89" s="360"/>
      <c r="DB89" s="360"/>
      <c r="DC89" s="360"/>
      <c r="DD89" s="360"/>
      <c r="DE89" s="360"/>
      <c r="DF89" s="360"/>
      <c r="DG89" s="360"/>
      <c r="DH89" s="360"/>
      <c r="DI89" s="360"/>
      <c r="DJ89" s="360"/>
      <c r="DK89" s="360"/>
      <c r="DL89" s="360"/>
      <c r="DM89" s="360"/>
      <c r="DN89" s="360"/>
      <c r="DO89" s="360"/>
      <c r="DP89" s="360"/>
      <c r="DQ89" s="360"/>
      <c r="DR89" s="360"/>
      <c r="DS89" s="360"/>
      <c r="DT89" s="360"/>
      <c r="DU89" s="360"/>
      <c r="DV89" s="360"/>
      <c r="DW89" s="360"/>
      <c r="DX89" s="360"/>
      <c r="DY89" s="360"/>
      <c r="DZ89" s="360"/>
      <c r="EA89" s="360"/>
      <c r="EB89" s="360"/>
      <c r="EC89" s="360"/>
      <c r="ED89" s="360"/>
      <c r="EE89" s="360"/>
    </row>
    <row r="90" spans="1:135" s="2" customFormat="1" ht="6" customHeight="1">
      <c r="A90" s="360"/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  <c r="DH90" s="360"/>
      <c r="DI90" s="360"/>
      <c r="DJ90" s="360"/>
      <c r="DK90" s="360"/>
      <c r="DL90" s="360"/>
      <c r="DM90" s="360"/>
      <c r="DN90" s="360"/>
      <c r="DO90" s="360"/>
      <c r="DP90" s="360"/>
      <c r="DQ90" s="360"/>
      <c r="DR90" s="360"/>
      <c r="DS90" s="360"/>
      <c r="DT90" s="360"/>
      <c r="DU90" s="360"/>
      <c r="DV90" s="360"/>
      <c r="DW90" s="360"/>
      <c r="DX90" s="360"/>
      <c r="DY90" s="360"/>
      <c r="DZ90" s="360"/>
      <c r="EA90" s="360"/>
      <c r="EB90" s="360"/>
      <c r="EC90" s="360"/>
      <c r="ED90" s="360"/>
      <c r="EE90" s="360"/>
    </row>
    <row r="91" spans="1:135" s="6" customFormat="1" ht="13.5">
      <c r="A91" s="292" t="s">
        <v>11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360"/>
      <c r="DB91" s="360"/>
      <c r="DC91" s="360"/>
      <c r="DD91" s="360"/>
      <c r="DE91" s="360"/>
      <c r="DF91" s="360"/>
      <c r="DG91" s="360"/>
      <c r="DH91" s="360"/>
      <c r="DI91" s="360"/>
      <c r="DJ91" s="360"/>
      <c r="DK91" s="360"/>
      <c r="DL91" s="360"/>
      <c r="DM91" s="360"/>
      <c r="DN91" s="360"/>
      <c r="DO91" s="360"/>
      <c r="DP91" s="360"/>
      <c r="DQ91" s="360"/>
      <c r="DR91" s="360"/>
      <c r="DS91" s="360"/>
      <c r="DT91" s="360"/>
      <c r="DU91" s="360"/>
      <c r="DV91" s="360"/>
      <c r="DW91" s="360"/>
      <c r="DX91" s="360"/>
      <c r="DY91" s="360"/>
      <c r="DZ91" s="360"/>
      <c r="EA91" s="360"/>
      <c r="EB91" s="360"/>
      <c r="EC91" s="360"/>
      <c r="ED91" s="360"/>
      <c r="EE91" s="360"/>
    </row>
    <row r="92" spans="1:135" s="2" customFormat="1" ht="10.5" customHeight="1">
      <c r="A92" s="362"/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0"/>
      <c r="DB92" s="360"/>
      <c r="DC92" s="360"/>
      <c r="DD92" s="360"/>
      <c r="DE92" s="360"/>
      <c r="DF92" s="360"/>
      <c r="DG92" s="360"/>
      <c r="DH92" s="360"/>
      <c r="DI92" s="360"/>
      <c r="DJ92" s="360"/>
      <c r="DK92" s="360"/>
      <c r="DL92" s="360"/>
      <c r="DM92" s="360"/>
      <c r="DN92" s="360"/>
      <c r="DO92" s="360"/>
      <c r="DP92" s="360"/>
      <c r="DQ92" s="360"/>
      <c r="DR92" s="360"/>
      <c r="DS92" s="360"/>
      <c r="DT92" s="360"/>
      <c r="DU92" s="360"/>
      <c r="DV92" s="360"/>
      <c r="DW92" s="360"/>
      <c r="DX92" s="360"/>
      <c r="DY92" s="360"/>
      <c r="DZ92" s="360"/>
      <c r="EA92" s="360"/>
      <c r="EB92" s="360"/>
      <c r="EC92" s="360"/>
      <c r="ED92" s="360"/>
      <c r="EE92" s="360"/>
    </row>
    <row r="93" spans="1:135" s="3" customFormat="1" ht="45" customHeight="1">
      <c r="A93" s="351" t="s">
        <v>0</v>
      </c>
      <c r="B93" s="352"/>
      <c r="C93" s="352"/>
      <c r="D93" s="352"/>
      <c r="E93" s="352"/>
      <c r="F93" s="353"/>
      <c r="G93" s="351" t="s">
        <v>48</v>
      </c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3"/>
      <c r="BC93" s="351" t="s">
        <v>49</v>
      </c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3"/>
      <c r="BS93" s="351" t="s">
        <v>50</v>
      </c>
      <c r="BT93" s="352"/>
      <c r="BU93" s="352"/>
      <c r="BV93" s="352"/>
      <c r="BW93" s="352"/>
      <c r="BX93" s="352"/>
      <c r="BY93" s="352"/>
      <c r="BZ93" s="352"/>
      <c r="CA93" s="352"/>
      <c r="CB93" s="352"/>
      <c r="CC93" s="352"/>
      <c r="CD93" s="352"/>
      <c r="CE93" s="352"/>
      <c r="CF93" s="352"/>
      <c r="CG93" s="352"/>
      <c r="CH93" s="353"/>
      <c r="CI93" s="351" t="s">
        <v>47</v>
      </c>
      <c r="CJ93" s="352"/>
      <c r="CK93" s="352"/>
      <c r="CL93" s="352"/>
      <c r="CM93" s="352"/>
      <c r="CN93" s="352"/>
      <c r="CO93" s="352"/>
      <c r="CP93" s="352"/>
      <c r="CQ93" s="352"/>
      <c r="CR93" s="352"/>
      <c r="CS93" s="352"/>
      <c r="CT93" s="352"/>
      <c r="CU93" s="352"/>
      <c r="CV93" s="352"/>
      <c r="CW93" s="352"/>
      <c r="CX93" s="352"/>
      <c r="CY93" s="352"/>
      <c r="CZ93" s="353"/>
      <c r="DA93" s="360"/>
      <c r="DB93" s="360"/>
      <c r="DC93" s="360"/>
      <c r="DD93" s="360"/>
      <c r="DE93" s="360"/>
      <c r="DF93" s="360"/>
      <c r="DG93" s="360"/>
      <c r="DH93" s="360"/>
      <c r="DI93" s="360"/>
      <c r="DJ93" s="360"/>
      <c r="DK93" s="360"/>
      <c r="DL93" s="360"/>
      <c r="DM93" s="360"/>
      <c r="DN93" s="360"/>
      <c r="DO93" s="360"/>
      <c r="DP93" s="360"/>
      <c r="DQ93" s="360"/>
      <c r="DR93" s="360"/>
      <c r="DS93" s="360"/>
      <c r="DT93" s="360"/>
      <c r="DU93" s="360"/>
      <c r="DV93" s="360"/>
      <c r="DW93" s="360"/>
      <c r="DX93" s="360"/>
      <c r="DY93" s="360"/>
      <c r="DZ93" s="360"/>
      <c r="EA93" s="360"/>
      <c r="EB93" s="360"/>
      <c r="EC93" s="360"/>
      <c r="ED93" s="360"/>
      <c r="EE93" s="360"/>
    </row>
    <row r="94" spans="1:135" s="4" customFormat="1" ht="12.75">
      <c r="A94" s="348">
        <v>1</v>
      </c>
      <c r="B94" s="348"/>
      <c r="C94" s="348"/>
      <c r="D94" s="348"/>
      <c r="E94" s="348"/>
      <c r="F94" s="348"/>
      <c r="G94" s="348">
        <v>2</v>
      </c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>
        <v>3</v>
      </c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8"/>
      <c r="BS94" s="348">
        <v>4</v>
      </c>
      <c r="BT94" s="348"/>
      <c r="BU94" s="348"/>
      <c r="BV94" s="348"/>
      <c r="BW94" s="348"/>
      <c r="BX94" s="348"/>
      <c r="BY94" s="348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>
        <v>5</v>
      </c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  <c r="CT94" s="348"/>
      <c r="CU94" s="348"/>
      <c r="CV94" s="348"/>
      <c r="CW94" s="348"/>
      <c r="CX94" s="348"/>
      <c r="CY94" s="348"/>
      <c r="CZ94" s="348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</row>
    <row r="95" spans="1:135" s="5" customFormat="1" ht="15" customHeight="1">
      <c r="A95" s="342"/>
      <c r="B95" s="342"/>
      <c r="C95" s="342"/>
      <c r="D95" s="342"/>
      <c r="E95" s="342"/>
      <c r="F95" s="342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  <c r="CU95" s="344"/>
      <c r="CV95" s="344"/>
      <c r="CW95" s="344"/>
      <c r="CX95" s="344"/>
      <c r="CY95" s="344"/>
      <c r="CZ95" s="344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60"/>
      <c r="DL95" s="360"/>
      <c r="DM95" s="360"/>
      <c r="DN95" s="360"/>
      <c r="DO95" s="360"/>
      <c r="DP95" s="360"/>
      <c r="DQ95" s="360"/>
      <c r="DR95" s="360"/>
      <c r="DS95" s="360"/>
      <c r="DT95" s="360"/>
      <c r="DU95" s="360"/>
      <c r="DV95" s="360"/>
      <c r="DW95" s="360"/>
      <c r="DX95" s="360"/>
      <c r="DY95" s="360"/>
      <c r="DZ95" s="360"/>
      <c r="EA95" s="360"/>
      <c r="EB95" s="360"/>
      <c r="EC95" s="360"/>
      <c r="ED95" s="360"/>
      <c r="EE95" s="360"/>
    </row>
    <row r="96" spans="1:135" s="5" customFormat="1" ht="15" customHeight="1" hidden="1">
      <c r="A96" s="342"/>
      <c r="B96" s="342"/>
      <c r="C96" s="342"/>
      <c r="D96" s="342"/>
      <c r="E96" s="342"/>
      <c r="F96" s="342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60"/>
      <c r="DB96" s="360"/>
      <c r="DC96" s="360"/>
      <c r="DD96" s="360"/>
      <c r="DE96" s="360"/>
      <c r="DF96" s="360"/>
      <c r="DG96" s="360"/>
      <c r="DH96" s="360"/>
      <c r="DI96" s="360"/>
      <c r="DJ96" s="360"/>
      <c r="DK96" s="360"/>
      <c r="DL96" s="360"/>
      <c r="DM96" s="360"/>
      <c r="DN96" s="360"/>
      <c r="DO96" s="360"/>
      <c r="DP96" s="360"/>
      <c r="DQ96" s="360"/>
      <c r="DR96" s="360"/>
      <c r="DS96" s="360"/>
      <c r="DT96" s="360"/>
      <c r="DU96" s="360"/>
      <c r="DV96" s="360"/>
      <c r="DW96" s="360"/>
      <c r="DX96" s="360"/>
      <c r="DY96" s="360"/>
      <c r="DZ96" s="360"/>
      <c r="EA96" s="360"/>
      <c r="EB96" s="360"/>
      <c r="EC96" s="360"/>
      <c r="ED96" s="360"/>
      <c r="EE96" s="360"/>
    </row>
    <row r="97" spans="1:135" s="5" customFormat="1" ht="15" customHeight="1">
      <c r="A97" s="342"/>
      <c r="B97" s="342"/>
      <c r="C97" s="342"/>
      <c r="D97" s="342"/>
      <c r="E97" s="342"/>
      <c r="F97" s="342"/>
      <c r="G97" s="345" t="s">
        <v>8</v>
      </c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6"/>
      <c r="BC97" s="341" t="s">
        <v>9</v>
      </c>
      <c r="BD97" s="341"/>
      <c r="BE97" s="341"/>
      <c r="BF97" s="341"/>
      <c r="BG97" s="341"/>
      <c r="BH97" s="341"/>
      <c r="BI97" s="341"/>
      <c r="BJ97" s="341"/>
      <c r="BK97" s="341"/>
      <c r="BL97" s="341"/>
      <c r="BM97" s="341"/>
      <c r="BN97" s="341"/>
      <c r="BO97" s="341"/>
      <c r="BP97" s="341"/>
      <c r="BQ97" s="341"/>
      <c r="BR97" s="341"/>
      <c r="BS97" s="341" t="s">
        <v>9</v>
      </c>
      <c r="BT97" s="341"/>
      <c r="BU97" s="341"/>
      <c r="BV97" s="341"/>
      <c r="BW97" s="341"/>
      <c r="BX97" s="341"/>
      <c r="BY97" s="341"/>
      <c r="BZ97" s="341"/>
      <c r="CA97" s="341"/>
      <c r="CB97" s="341"/>
      <c r="CC97" s="341"/>
      <c r="CD97" s="341"/>
      <c r="CE97" s="341"/>
      <c r="CF97" s="341"/>
      <c r="CG97" s="341"/>
      <c r="CH97" s="341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60"/>
      <c r="DL97" s="360"/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60"/>
      <c r="DZ97" s="360"/>
      <c r="EA97" s="360"/>
      <c r="EB97" s="360"/>
      <c r="EC97" s="360"/>
      <c r="ED97" s="360"/>
      <c r="EE97" s="360"/>
    </row>
    <row r="98" spans="1:135" s="5" customFormat="1" ht="15" customHeight="1">
      <c r="A98" s="368"/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368"/>
      <c r="BJ98" s="368"/>
      <c r="BK98" s="368"/>
      <c r="BL98" s="368"/>
      <c r="BM98" s="368"/>
      <c r="BN98" s="368"/>
      <c r="BO98" s="368"/>
      <c r="BP98" s="368"/>
      <c r="BQ98" s="368"/>
      <c r="BR98" s="368"/>
      <c r="BS98" s="368"/>
      <c r="BT98" s="368"/>
      <c r="BU98" s="368"/>
      <c r="BV98" s="368"/>
      <c r="BW98" s="368"/>
      <c r="BX98" s="368"/>
      <c r="BY98" s="368"/>
      <c r="BZ98" s="368"/>
      <c r="CA98" s="368"/>
      <c r="CB98" s="368"/>
      <c r="CC98" s="368"/>
      <c r="CD98" s="368"/>
      <c r="CE98" s="368"/>
      <c r="CF98" s="368"/>
      <c r="CG98" s="368"/>
      <c r="CH98" s="368"/>
      <c r="CI98" s="368"/>
      <c r="CJ98" s="368"/>
      <c r="CK98" s="368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0"/>
      <c r="DB98" s="360"/>
      <c r="DC98" s="360"/>
      <c r="DD98" s="360"/>
      <c r="DE98" s="360"/>
      <c r="DF98" s="360"/>
      <c r="DG98" s="360"/>
      <c r="DH98" s="360"/>
      <c r="DI98" s="360"/>
      <c r="DJ98" s="360"/>
      <c r="DK98" s="360"/>
      <c r="DL98" s="360"/>
      <c r="DM98" s="360"/>
      <c r="DN98" s="360"/>
      <c r="DO98" s="360"/>
      <c r="DP98" s="360"/>
      <c r="DQ98" s="360"/>
      <c r="DR98" s="360"/>
      <c r="DS98" s="360"/>
      <c r="DT98" s="360"/>
      <c r="DU98" s="360"/>
      <c r="DV98" s="360"/>
      <c r="DW98" s="360"/>
      <c r="DX98" s="360"/>
      <c r="DY98" s="360"/>
      <c r="DZ98" s="360"/>
      <c r="EA98" s="360"/>
      <c r="EB98" s="360"/>
      <c r="EC98" s="360"/>
      <c r="ED98" s="360"/>
      <c r="EE98" s="360"/>
    </row>
    <row r="99" spans="1:135" s="6" customFormat="1" ht="13.5">
      <c r="A99" s="289" t="s">
        <v>55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360"/>
      <c r="DB99" s="360"/>
      <c r="DC99" s="360"/>
      <c r="DD99" s="360"/>
      <c r="DE99" s="360"/>
      <c r="DF99" s="360"/>
      <c r="DG99" s="360"/>
      <c r="DH99" s="360"/>
      <c r="DI99" s="360"/>
      <c r="DJ99" s="360"/>
      <c r="DK99" s="360"/>
      <c r="DL99" s="360"/>
      <c r="DM99" s="360"/>
      <c r="DN99" s="360"/>
      <c r="DO99" s="360"/>
      <c r="DP99" s="360"/>
      <c r="DQ99" s="360"/>
      <c r="DR99" s="360"/>
      <c r="DS99" s="360"/>
      <c r="DT99" s="360"/>
      <c r="DU99" s="360"/>
      <c r="DV99" s="360"/>
      <c r="DW99" s="360"/>
      <c r="DX99" s="360"/>
      <c r="DY99" s="360"/>
      <c r="DZ99" s="360"/>
      <c r="EA99" s="360"/>
      <c r="EB99" s="360"/>
      <c r="EC99" s="360"/>
      <c r="ED99" s="360"/>
      <c r="EE99" s="360"/>
    </row>
    <row r="100" spans="1:135" s="2" customFormat="1" ht="6" customHeight="1">
      <c r="A100" s="360"/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  <c r="DH100" s="360"/>
      <c r="DI100" s="360"/>
      <c r="DJ100" s="360"/>
      <c r="DK100" s="360"/>
      <c r="DL100" s="360"/>
      <c r="DM100" s="360"/>
      <c r="DN100" s="360"/>
      <c r="DO100" s="360"/>
      <c r="DP100" s="360"/>
      <c r="DQ100" s="360"/>
      <c r="DR100" s="360"/>
      <c r="DS100" s="360"/>
      <c r="DT100" s="360"/>
      <c r="DU100" s="360"/>
      <c r="DV100" s="360"/>
      <c r="DW100" s="360"/>
      <c r="DX100" s="360"/>
      <c r="DY100" s="360"/>
      <c r="DZ100" s="360"/>
      <c r="EA100" s="360"/>
      <c r="EB100" s="360"/>
      <c r="EC100" s="360"/>
      <c r="ED100" s="360"/>
      <c r="EE100" s="360"/>
    </row>
    <row r="101" spans="1:135" s="6" customFormat="1" ht="13.5">
      <c r="A101" s="292" t="s">
        <v>11</v>
      </c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85" t="s">
        <v>240</v>
      </c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360"/>
      <c r="DB101" s="360"/>
      <c r="DC101" s="360"/>
      <c r="DD101" s="360"/>
      <c r="DE101" s="360"/>
      <c r="DF101" s="360"/>
      <c r="DG101" s="360"/>
      <c r="DH101" s="360"/>
      <c r="DI101" s="360"/>
      <c r="DJ101" s="360"/>
      <c r="DK101" s="360"/>
      <c r="DL101" s="360"/>
      <c r="DM101" s="360"/>
      <c r="DN101" s="360"/>
      <c r="DO101" s="360"/>
      <c r="DP101" s="360"/>
      <c r="DQ101" s="360"/>
      <c r="DR101" s="360"/>
      <c r="DS101" s="360"/>
      <c r="DT101" s="360"/>
      <c r="DU101" s="360"/>
      <c r="DV101" s="360"/>
      <c r="DW101" s="360"/>
      <c r="DX101" s="360"/>
      <c r="DY101" s="360"/>
      <c r="DZ101" s="360"/>
      <c r="EA101" s="360"/>
      <c r="EB101" s="360"/>
      <c r="EC101" s="360"/>
      <c r="ED101" s="360"/>
      <c r="EE101" s="360"/>
    </row>
    <row r="102" spans="1:135" s="2" customFormat="1" ht="10.5" customHeight="1">
      <c r="A102" s="360"/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  <c r="DH102" s="360"/>
      <c r="DI102" s="360"/>
      <c r="DJ102" s="360"/>
      <c r="DK102" s="360"/>
      <c r="DL102" s="360"/>
      <c r="DM102" s="360"/>
      <c r="DN102" s="360"/>
      <c r="DO102" s="360"/>
      <c r="DP102" s="360"/>
      <c r="DQ102" s="360"/>
      <c r="DR102" s="360"/>
      <c r="DS102" s="360"/>
      <c r="DT102" s="360"/>
      <c r="DU102" s="360"/>
      <c r="DV102" s="360"/>
      <c r="DW102" s="360"/>
      <c r="DX102" s="360"/>
      <c r="DY102" s="360"/>
      <c r="DZ102" s="360"/>
      <c r="EA102" s="360"/>
      <c r="EB102" s="360"/>
      <c r="EC102" s="360"/>
      <c r="ED102" s="360"/>
      <c r="EE102" s="360"/>
    </row>
    <row r="103" spans="1:135" s="6" customFormat="1" ht="13.5">
      <c r="A103" s="360" t="s">
        <v>201</v>
      </c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</row>
    <row r="104" spans="1:135" s="2" customFormat="1" ht="10.5" customHeight="1">
      <c r="A104" s="362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2"/>
      <c r="BU104" s="362"/>
      <c r="BV104" s="362"/>
      <c r="BW104" s="362"/>
      <c r="BX104" s="362"/>
      <c r="BY104" s="362"/>
      <c r="BZ104" s="362"/>
      <c r="CA104" s="362"/>
      <c r="CB104" s="362"/>
      <c r="CC104" s="362"/>
      <c r="CD104" s="362"/>
      <c r="CE104" s="362"/>
      <c r="CF104" s="362"/>
      <c r="CG104" s="362"/>
      <c r="CH104" s="362"/>
      <c r="CI104" s="362"/>
      <c r="CJ104" s="362"/>
      <c r="CK104" s="362"/>
      <c r="CL104" s="362"/>
      <c r="CM104" s="362"/>
      <c r="CN104" s="362"/>
      <c r="CO104" s="362"/>
      <c r="CP104" s="362"/>
      <c r="CQ104" s="362"/>
      <c r="CR104" s="362"/>
      <c r="CS104" s="362"/>
      <c r="CT104" s="362"/>
      <c r="CU104" s="362"/>
      <c r="CV104" s="362"/>
      <c r="CW104" s="362"/>
      <c r="CX104" s="362"/>
      <c r="CY104" s="362"/>
      <c r="CZ104" s="362"/>
      <c r="DA104" s="360"/>
      <c r="DB104" s="360"/>
      <c r="DC104" s="360"/>
      <c r="DD104" s="360"/>
      <c r="DE104" s="360"/>
      <c r="DF104" s="360"/>
      <c r="DG104" s="360"/>
      <c r="DH104" s="360"/>
      <c r="DI104" s="360"/>
      <c r="DJ104" s="360"/>
      <c r="DK104" s="360"/>
      <c r="DL104" s="360"/>
      <c r="DM104" s="360"/>
      <c r="DN104" s="360"/>
      <c r="DO104" s="360"/>
      <c r="DP104" s="360"/>
      <c r="DQ104" s="360"/>
      <c r="DR104" s="360"/>
      <c r="DS104" s="360"/>
      <c r="DT104" s="360"/>
      <c r="DU104" s="360"/>
      <c r="DV104" s="360"/>
      <c r="DW104" s="360"/>
      <c r="DX104" s="360"/>
      <c r="DY104" s="360"/>
      <c r="DZ104" s="360"/>
      <c r="EA104" s="360"/>
      <c r="EB104" s="360"/>
      <c r="EC104" s="360"/>
      <c r="ED104" s="360"/>
      <c r="EE104" s="360"/>
    </row>
    <row r="105" spans="1:135" s="3" customFormat="1" ht="45" customHeight="1">
      <c r="A105" s="364" t="s">
        <v>0</v>
      </c>
      <c r="B105" s="365"/>
      <c r="C105" s="365"/>
      <c r="D105" s="365"/>
      <c r="E105" s="365"/>
      <c r="F105" s="366"/>
      <c r="G105" s="364" t="s">
        <v>14</v>
      </c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F105" s="365"/>
      <c r="AG105" s="365"/>
      <c r="AH105" s="365"/>
      <c r="AI105" s="365"/>
      <c r="AJ105" s="365"/>
      <c r="AK105" s="365"/>
      <c r="AL105" s="365"/>
      <c r="AM105" s="365"/>
      <c r="AN105" s="366"/>
      <c r="AO105" s="364" t="s">
        <v>57</v>
      </c>
      <c r="AP105" s="365"/>
      <c r="AQ105" s="365"/>
      <c r="AR105" s="365"/>
      <c r="AS105" s="365"/>
      <c r="AT105" s="365"/>
      <c r="AU105" s="365"/>
      <c r="AV105" s="365"/>
      <c r="AW105" s="365"/>
      <c r="AX105" s="365"/>
      <c r="AY105" s="365"/>
      <c r="AZ105" s="365"/>
      <c r="BA105" s="365"/>
      <c r="BB105" s="365"/>
      <c r="BC105" s="365"/>
      <c r="BD105" s="366"/>
      <c r="BE105" s="364" t="s">
        <v>58</v>
      </c>
      <c r="BF105" s="365"/>
      <c r="BG105" s="365"/>
      <c r="BH105" s="365"/>
      <c r="BI105" s="365"/>
      <c r="BJ105" s="365"/>
      <c r="BK105" s="365"/>
      <c r="BL105" s="365"/>
      <c r="BM105" s="365"/>
      <c r="BN105" s="365"/>
      <c r="BO105" s="365"/>
      <c r="BP105" s="365"/>
      <c r="BQ105" s="365"/>
      <c r="BR105" s="365"/>
      <c r="BS105" s="365"/>
      <c r="BT105" s="366"/>
      <c r="BU105" s="364" t="s">
        <v>59</v>
      </c>
      <c r="BV105" s="365"/>
      <c r="BW105" s="365"/>
      <c r="BX105" s="365"/>
      <c r="BY105" s="365"/>
      <c r="BZ105" s="365"/>
      <c r="CA105" s="365"/>
      <c r="CB105" s="365"/>
      <c r="CC105" s="365"/>
      <c r="CD105" s="365"/>
      <c r="CE105" s="365"/>
      <c r="CF105" s="365"/>
      <c r="CG105" s="365"/>
      <c r="CH105" s="365"/>
      <c r="CI105" s="365"/>
      <c r="CJ105" s="366"/>
      <c r="CK105" s="364" t="s">
        <v>17</v>
      </c>
      <c r="CL105" s="365"/>
      <c r="CM105" s="365"/>
      <c r="CN105" s="365"/>
      <c r="CO105" s="365"/>
      <c r="CP105" s="365"/>
      <c r="CQ105" s="365"/>
      <c r="CR105" s="365"/>
      <c r="CS105" s="365"/>
      <c r="CT105" s="365"/>
      <c r="CU105" s="365"/>
      <c r="CV105" s="365"/>
      <c r="CW105" s="365"/>
      <c r="CX105" s="365"/>
      <c r="CY105" s="365"/>
      <c r="CZ105" s="366"/>
      <c r="DA105" s="360"/>
      <c r="DB105" s="360"/>
      <c r="DC105" s="360"/>
      <c r="DD105" s="360"/>
      <c r="DE105" s="360"/>
      <c r="DF105" s="360"/>
      <c r="DG105" s="360"/>
      <c r="DH105" s="360"/>
      <c r="DI105" s="360"/>
      <c r="DJ105" s="360"/>
      <c r="DK105" s="360"/>
      <c r="DL105" s="360"/>
      <c r="DM105" s="360"/>
      <c r="DN105" s="360"/>
      <c r="DO105" s="360"/>
      <c r="DP105" s="360"/>
      <c r="DQ105" s="360"/>
      <c r="DR105" s="360"/>
      <c r="DS105" s="360"/>
      <c r="DT105" s="360"/>
      <c r="DU105" s="360"/>
      <c r="DV105" s="360"/>
      <c r="DW105" s="360"/>
      <c r="DX105" s="360"/>
      <c r="DY105" s="360"/>
      <c r="DZ105" s="360"/>
      <c r="EA105" s="360"/>
      <c r="EB105" s="360"/>
      <c r="EC105" s="360"/>
      <c r="ED105" s="360"/>
      <c r="EE105" s="360"/>
    </row>
    <row r="106" spans="1:135" s="4" customFormat="1" ht="12.75">
      <c r="A106" s="348">
        <v>1</v>
      </c>
      <c r="B106" s="348"/>
      <c r="C106" s="348"/>
      <c r="D106" s="348"/>
      <c r="E106" s="348"/>
      <c r="F106" s="348"/>
      <c r="G106" s="348">
        <v>2</v>
      </c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>
        <v>3</v>
      </c>
      <c r="AP106" s="348"/>
      <c r="AQ106" s="348"/>
      <c r="AR106" s="348"/>
      <c r="AS106" s="348"/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48"/>
      <c r="BE106" s="348">
        <v>4</v>
      </c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>
        <v>5</v>
      </c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>
        <v>6</v>
      </c>
      <c r="CL106" s="348"/>
      <c r="CM106" s="348"/>
      <c r="CN106" s="348"/>
      <c r="CO106" s="348"/>
      <c r="CP106" s="348"/>
      <c r="CQ106" s="348"/>
      <c r="CR106" s="348"/>
      <c r="CS106" s="348"/>
      <c r="CT106" s="348"/>
      <c r="CU106" s="348"/>
      <c r="CV106" s="348"/>
      <c r="CW106" s="348"/>
      <c r="CX106" s="348"/>
      <c r="CY106" s="348"/>
      <c r="CZ106" s="348"/>
      <c r="DA106" s="360"/>
      <c r="DB106" s="360"/>
      <c r="DC106" s="360"/>
      <c r="DD106" s="360"/>
      <c r="DE106" s="360"/>
      <c r="DF106" s="360"/>
      <c r="DG106" s="360"/>
      <c r="DH106" s="360"/>
      <c r="DI106" s="360"/>
      <c r="DJ106" s="360"/>
      <c r="DK106" s="360"/>
      <c r="DL106" s="360"/>
      <c r="DM106" s="360"/>
      <c r="DN106" s="360"/>
      <c r="DO106" s="360"/>
      <c r="DP106" s="360"/>
      <c r="DQ106" s="360"/>
      <c r="DR106" s="360"/>
      <c r="DS106" s="360"/>
      <c r="DT106" s="360"/>
      <c r="DU106" s="360"/>
      <c r="DV106" s="360"/>
      <c r="DW106" s="360"/>
      <c r="DX106" s="360"/>
      <c r="DY106" s="360"/>
      <c r="DZ106" s="360"/>
      <c r="EA106" s="360"/>
      <c r="EB106" s="360"/>
      <c r="EC106" s="360"/>
      <c r="ED106" s="360"/>
      <c r="EE106" s="360"/>
    </row>
    <row r="107" spans="1:135" s="5" customFormat="1" ht="15" customHeight="1">
      <c r="A107" s="342"/>
      <c r="B107" s="342"/>
      <c r="C107" s="342"/>
      <c r="D107" s="342"/>
      <c r="E107" s="342"/>
      <c r="F107" s="342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60"/>
      <c r="DB107" s="360"/>
      <c r="DC107" s="360"/>
      <c r="DD107" s="360"/>
      <c r="DE107" s="360"/>
      <c r="DF107" s="360"/>
      <c r="DG107" s="360"/>
      <c r="DH107" s="360"/>
      <c r="DI107" s="360"/>
      <c r="DJ107" s="360"/>
      <c r="DK107" s="360"/>
      <c r="DL107" s="360"/>
      <c r="DM107" s="360"/>
      <c r="DN107" s="360"/>
      <c r="DO107" s="360"/>
      <c r="DP107" s="360"/>
      <c r="DQ107" s="360"/>
      <c r="DR107" s="360"/>
      <c r="DS107" s="360"/>
      <c r="DT107" s="360"/>
      <c r="DU107" s="360"/>
      <c r="DV107" s="360"/>
      <c r="DW107" s="360"/>
      <c r="DX107" s="360"/>
      <c r="DY107" s="360"/>
      <c r="DZ107" s="360"/>
      <c r="EA107" s="360"/>
      <c r="EB107" s="360"/>
      <c r="EC107" s="360"/>
      <c r="ED107" s="360"/>
      <c r="EE107" s="360"/>
    </row>
    <row r="108" spans="1:135" s="5" customFormat="1" ht="15" customHeight="1" hidden="1">
      <c r="A108" s="342"/>
      <c r="B108" s="342"/>
      <c r="C108" s="342"/>
      <c r="D108" s="342"/>
      <c r="E108" s="342"/>
      <c r="F108" s="342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60"/>
      <c r="DB108" s="360"/>
      <c r="DC108" s="360"/>
      <c r="DD108" s="360"/>
      <c r="DE108" s="360"/>
      <c r="DF108" s="360"/>
      <c r="DG108" s="360"/>
      <c r="DH108" s="360"/>
      <c r="DI108" s="360"/>
      <c r="DJ108" s="360"/>
      <c r="DK108" s="360"/>
      <c r="DL108" s="360"/>
      <c r="DM108" s="360"/>
      <c r="DN108" s="360"/>
      <c r="DO108" s="360"/>
      <c r="DP108" s="360"/>
      <c r="DQ108" s="360"/>
      <c r="DR108" s="360"/>
      <c r="DS108" s="360"/>
      <c r="DT108" s="360"/>
      <c r="DU108" s="360"/>
      <c r="DV108" s="360"/>
      <c r="DW108" s="360"/>
      <c r="DX108" s="360"/>
      <c r="DY108" s="360"/>
      <c r="DZ108" s="360"/>
      <c r="EA108" s="360"/>
      <c r="EB108" s="360"/>
      <c r="EC108" s="360"/>
      <c r="ED108" s="360"/>
      <c r="EE108" s="360"/>
    </row>
    <row r="109" spans="1:135" s="5" customFormat="1" ht="15" customHeight="1">
      <c r="A109" s="342"/>
      <c r="B109" s="342"/>
      <c r="C109" s="342"/>
      <c r="D109" s="342"/>
      <c r="E109" s="342"/>
      <c r="F109" s="342"/>
      <c r="G109" s="369" t="s">
        <v>56</v>
      </c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1"/>
      <c r="AO109" s="341" t="s">
        <v>9</v>
      </c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 t="s">
        <v>9</v>
      </c>
      <c r="BF109" s="341"/>
      <c r="BG109" s="341"/>
      <c r="BH109" s="341"/>
      <c r="BI109" s="341"/>
      <c r="BJ109" s="341"/>
      <c r="BK109" s="341"/>
      <c r="BL109" s="341"/>
      <c r="BM109" s="341"/>
      <c r="BN109" s="341"/>
      <c r="BO109" s="341"/>
      <c r="BP109" s="341"/>
      <c r="BQ109" s="341"/>
      <c r="BR109" s="341"/>
      <c r="BS109" s="341"/>
      <c r="BT109" s="341"/>
      <c r="BU109" s="341" t="s">
        <v>9</v>
      </c>
      <c r="BV109" s="341"/>
      <c r="BW109" s="341"/>
      <c r="BX109" s="341"/>
      <c r="BY109" s="341"/>
      <c r="BZ109" s="341"/>
      <c r="CA109" s="341"/>
      <c r="CB109" s="341"/>
      <c r="CC109" s="341"/>
      <c r="CD109" s="341"/>
      <c r="CE109" s="341"/>
      <c r="CF109" s="341"/>
      <c r="CG109" s="341"/>
      <c r="CH109" s="341"/>
      <c r="CI109" s="341"/>
      <c r="CJ109" s="341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60"/>
      <c r="DB109" s="360"/>
      <c r="DC109" s="360"/>
      <c r="DD109" s="360"/>
      <c r="DE109" s="360"/>
      <c r="DF109" s="360"/>
      <c r="DG109" s="360"/>
      <c r="DH109" s="360"/>
      <c r="DI109" s="360"/>
      <c r="DJ109" s="360"/>
      <c r="DK109" s="360"/>
      <c r="DL109" s="360"/>
      <c r="DM109" s="360"/>
      <c r="DN109" s="360"/>
      <c r="DO109" s="360"/>
      <c r="DP109" s="360"/>
      <c r="DQ109" s="360"/>
      <c r="DR109" s="360"/>
      <c r="DS109" s="360"/>
      <c r="DT109" s="360"/>
      <c r="DU109" s="360"/>
      <c r="DV109" s="360"/>
      <c r="DW109" s="360"/>
      <c r="DX109" s="360"/>
      <c r="DY109" s="360"/>
      <c r="DZ109" s="360"/>
      <c r="EA109" s="360"/>
      <c r="EB109" s="360"/>
      <c r="EC109" s="360"/>
      <c r="ED109" s="360"/>
      <c r="EE109" s="360"/>
    </row>
    <row r="110" spans="1:135" s="5" customFormat="1" ht="11.25" customHeight="1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8"/>
      <c r="BJ110" s="368"/>
      <c r="BK110" s="368"/>
      <c r="BL110" s="368"/>
      <c r="BM110" s="368"/>
      <c r="BN110" s="368"/>
      <c r="BO110" s="368"/>
      <c r="BP110" s="368"/>
      <c r="BQ110" s="368"/>
      <c r="BR110" s="368"/>
      <c r="BS110" s="368"/>
      <c r="BT110" s="368"/>
      <c r="BU110" s="368"/>
      <c r="BV110" s="368"/>
      <c r="BW110" s="368"/>
      <c r="BX110" s="368"/>
      <c r="BY110" s="368"/>
      <c r="BZ110" s="368"/>
      <c r="CA110" s="368"/>
      <c r="CB110" s="368"/>
      <c r="CC110" s="368"/>
      <c r="CD110" s="368"/>
      <c r="CE110" s="368"/>
      <c r="CF110" s="368"/>
      <c r="CG110" s="368"/>
      <c r="CH110" s="368"/>
      <c r="CI110" s="368"/>
      <c r="CJ110" s="368"/>
      <c r="CK110" s="368"/>
      <c r="CL110" s="368"/>
      <c r="CM110" s="368"/>
      <c r="CN110" s="368"/>
      <c r="CO110" s="368"/>
      <c r="CP110" s="368"/>
      <c r="CQ110" s="368"/>
      <c r="CR110" s="368"/>
      <c r="CS110" s="368"/>
      <c r="CT110" s="368"/>
      <c r="CU110" s="368"/>
      <c r="CV110" s="368"/>
      <c r="CW110" s="368"/>
      <c r="CX110" s="368"/>
      <c r="CY110" s="368"/>
      <c r="CZ110" s="368"/>
      <c r="DA110" s="360"/>
      <c r="DB110" s="360"/>
      <c r="DC110" s="360"/>
      <c r="DD110" s="360"/>
      <c r="DE110" s="360"/>
      <c r="DF110" s="360"/>
      <c r="DG110" s="360"/>
      <c r="DH110" s="360"/>
      <c r="DI110" s="360"/>
      <c r="DJ110" s="360"/>
      <c r="DK110" s="360"/>
      <c r="DL110" s="360"/>
      <c r="DM110" s="360"/>
      <c r="DN110" s="360"/>
      <c r="DO110" s="360"/>
      <c r="DP110" s="360"/>
      <c r="DQ110" s="360"/>
      <c r="DR110" s="360"/>
      <c r="DS110" s="360"/>
      <c r="DT110" s="360"/>
      <c r="DU110" s="360"/>
      <c r="DV110" s="360"/>
      <c r="DW110" s="360"/>
      <c r="DX110" s="360"/>
      <c r="DY110" s="360"/>
      <c r="DZ110" s="360"/>
      <c r="EA110" s="360"/>
      <c r="EB110" s="360"/>
      <c r="EC110" s="360"/>
      <c r="ED110" s="360"/>
      <c r="EE110" s="360"/>
    </row>
    <row r="111" spans="1:135" s="6" customFormat="1" ht="13.5">
      <c r="A111" s="360" t="s">
        <v>202</v>
      </c>
      <c r="B111" s="360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  <c r="DH111" s="360"/>
      <c r="DI111" s="360"/>
      <c r="DJ111" s="360"/>
      <c r="DK111" s="360"/>
      <c r="DL111" s="360"/>
      <c r="DM111" s="360"/>
      <c r="DN111" s="360"/>
      <c r="DO111" s="360"/>
      <c r="DP111" s="360"/>
      <c r="DQ111" s="360"/>
      <c r="DR111" s="360"/>
      <c r="DS111" s="360"/>
      <c r="DT111" s="360"/>
      <c r="DU111" s="360"/>
      <c r="DV111" s="360"/>
      <c r="DW111" s="360"/>
      <c r="DX111" s="360"/>
      <c r="DY111" s="360"/>
      <c r="DZ111" s="360"/>
      <c r="EA111" s="360"/>
      <c r="EB111" s="360"/>
      <c r="EC111" s="360"/>
      <c r="ED111" s="360"/>
      <c r="EE111" s="360"/>
    </row>
    <row r="112" spans="1:135" s="2" customFormat="1" ht="10.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362"/>
      <c r="CP112" s="362"/>
      <c r="CQ112" s="362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0"/>
      <c r="DB112" s="360"/>
      <c r="DC112" s="360"/>
      <c r="DD112" s="360"/>
      <c r="DE112" s="360"/>
      <c r="DF112" s="360"/>
      <c r="DG112" s="360"/>
      <c r="DH112" s="360"/>
      <c r="DI112" s="360"/>
      <c r="DJ112" s="360"/>
      <c r="DK112" s="360"/>
      <c r="DL112" s="360"/>
      <c r="DM112" s="360"/>
      <c r="DN112" s="360"/>
      <c r="DO112" s="360"/>
      <c r="DP112" s="360"/>
      <c r="DQ112" s="360"/>
      <c r="DR112" s="360"/>
      <c r="DS112" s="360"/>
      <c r="DT112" s="360"/>
      <c r="DU112" s="360"/>
      <c r="DV112" s="360"/>
      <c r="DW112" s="360"/>
      <c r="DX112" s="360"/>
      <c r="DY112" s="360"/>
      <c r="DZ112" s="360"/>
      <c r="EA112" s="360"/>
      <c r="EB112" s="360"/>
      <c r="EC112" s="360"/>
      <c r="ED112" s="360"/>
      <c r="EE112" s="360"/>
    </row>
    <row r="113" spans="1:135" s="3" customFormat="1" ht="45" customHeight="1">
      <c r="A113" s="351" t="s">
        <v>0</v>
      </c>
      <c r="B113" s="352"/>
      <c r="C113" s="352"/>
      <c r="D113" s="352"/>
      <c r="E113" s="352"/>
      <c r="F113" s="353"/>
      <c r="G113" s="351" t="s">
        <v>14</v>
      </c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3"/>
      <c r="BC113" s="351" t="s">
        <v>60</v>
      </c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3"/>
      <c r="BS113" s="351" t="s">
        <v>61</v>
      </c>
      <c r="BT113" s="352"/>
      <c r="BU113" s="352"/>
      <c r="BV113" s="352"/>
      <c r="BW113" s="352"/>
      <c r="BX113" s="352"/>
      <c r="BY113" s="352"/>
      <c r="BZ113" s="352"/>
      <c r="CA113" s="352"/>
      <c r="CB113" s="352"/>
      <c r="CC113" s="352"/>
      <c r="CD113" s="352"/>
      <c r="CE113" s="352"/>
      <c r="CF113" s="352"/>
      <c r="CG113" s="352"/>
      <c r="CH113" s="353"/>
      <c r="CI113" s="351" t="s">
        <v>46</v>
      </c>
      <c r="CJ113" s="352"/>
      <c r="CK113" s="352"/>
      <c r="CL113" s="352"/>
      <c r="CM113" s="352"/>
      <c r="CN113" s="352"/>
      <c r="CO113" s="352"/>
      <c r="CP113" s="352"/>
      <c r="CQ113" s="352"/>
      <c r="CR113" s="352"/>
      <c r="CS113" s="352"/>
      <c r="CT113" s="352"/>
      <c r="CU113" s="352"/>
      <c r="CV113" s="352"/>
      <c r="CW113" s="352"/>
      <c r="CX113" s="352"/>
      <c r="CY113" s="352"/>
      <c r="CZ113" s="353"/>
      <c r="DA113" s="360"/>
      <c r="DB113" s="360"/>
      <c r="DC113" s="360"/>
      <c r="DD113" s="360"/>
      <c r="DE113" s="360"/>
      <c r="DF113" s="360"/>
      <c r="DG113" s="360"/>
      <c r="DH113" s="360"/>
      <c r="DI113" s="360"/>
      <c r="DJ113" s="360"/>
      <c r="DK113" s="360"/>
      <c r="DL113" s="360"/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0"/>
      <c r="DZ113" s="360"/>
      <c r="EA113" s="360"/>
      <c r="EB113" s="360"/>
      <c r="EC113" s="360"/>
      <c r="ED113" s="360"/>
      <c r="EE113" s="360"/>
    </row>
    <row r="114" spans="1:135" s="4" customFormat="1" ht="12.75">
      <c r="A114" s="348">
        <v>1</v>
      </c>
      <c r="B114" s="348"/>
      <c r="C114" s="348"/>
      <c r="D114" s="348"/>
      <c r="E114" s="348"/>
      <c r="F114" s="348"/>
      <c r="G114" s="348">
        <v>2</v>
      </c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8"/>
      <c r="AS114" s="348"/>
      <c r="AT114" s="348"/>
      <c r="AU114" s="348"/>
      <c r="AV114" s="348"/>
      <c r="AW114" s="348"/>
      <c r="AX114" s="348"/>
      <c r="AY114" s="348"/>
      <c r="AZ114" s="348"/>
      <c r="BA114" s="348"/>
      <c r="BB114" s="348"/>
      <c r="BC114" s="348">
        <v>3</v>
      </c>
      <c r="BD114" s="348"/>
      <c r="BE114" s="348"/>
      <c r="BF114" s="348"/>
      <c r="BG114" s="348"/>
      <c r="BH114" s="348"/>
      <c r="BI114" s="348"/>
      <c r="BJ114" s="348"/>
      <c r="BK114" s="348"/>
      <c r="BL114" s="348"/>
      <c r="BM114" s="348"/>
      <c r="BN114" s="348"/>
      <c r="BO114" s="348"/>
      <c r="BP114" s="348"/>
      <c r="BQ114" s="348"/>
      <c r="BR114" s="348"/>
      <c r="BS114" s="348">
        <v>4</v>
      </c>
      <c r="BT114" s="348"/>
      <c r="BU114" s="348"/>
      <c r="BV114" s="348"/>
      <c r="BW114" s="348"/>
      <c r="BX114" s="348"/>
      <c r="BY114" s="348"/>
      <c r="BZ114" s="348"/>
      <c r="CA114" s="348"/>
      <c r="CB114" s="348"/>
      <c r="CC114" s="348"/>
      <c r="CD114" s="348"/>
      <c r="CE114" s="348"/>
      <c r="CF114" s="348"/>
      <c r="CG114" s="348"/>
      <c r="CH114" s="348"/>
      <c r="CI114" s="348">
        <v>5</v>
      </c>
      <c r="CJ114" s="348"/>
      <c r="CK114" s="348"/>
      <c r="CL114" s="348"/>
      <c r="CM114" s="348"/>
      <c r="CN114" s="348"/>
      <c r="CO114" s="348"/>
      <c r="CP114" s="348"/>
      <c r="CQ114" s="348"/>
      <c r="CR114" s="348"/>
      <c r="CS114" s="348"/>
      <c r="CT114" s="348"/>
      <c r="CU114" s="348"/>
      <c r="CV114" s="348"/>
      <c r="CW114" s="348"/>
      <c r="CX114" s="348"/>
      <c r="CY114" s="348"/>
      <c r="CZ114" s="348"/>
      <c r="DA114" s="360"/>
      <c r="DB114" s="360"/>
      <c r="DC114" s="360"/>
      <c r="DD114" s="360"/>
      <c r="DE114" s="360"/>
      <c r="DF114" s="360"/>
      <c r="DG114" s="360"/>
      <c r="DH114" s="360"/>
      <c r="DI114" s="360"/>
      <c r="DJ114" s="360"/>
      <c r="DK114" s="360"/>
      <c r="DL114" s="360"/>
      <c r="DM114" s="360"/>
      <c r="DN114" s="360"/>
      <c r="DO114" s="360"/>
      <c r="DP114" s="360"/>
      <c r="DQ114" s="360"/>
      <c r="DR114" s="360"/>
      <c r="DS114" s="360"/>
      <c r="DT114" s="360"/>
      <c r="DU114" s="360"/>
      <c r="DV114" s="360"/>
      <c r="DW114" s="360"/>
      <c r="DX114" s="360"/>
      <c r="DY114" s="360"/>
      <c r="DZ114" s="360"/>
      <c r="EA114" s="360"/>
      <c r="EB114" s="360"/>
      <c r="EC114" s="360"/>
      <c r="ED114" s="360"/>
      <c r="EE114" s="360"/>
    </row>
    <row r="115" spans="1:135" s="5" customFormat="1" ht="15" customHeight="1">
      <c r="A115" s="342"/>
      <c r="B115" s="342"/>
      <c r="C115" s="342"/>
      <c r="D115" s="342"/>
      <c r="E115" s="342"/>
      <c r="F115" s="342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7"/>
      <c r="BB115" s="347"/>
      <c r="BC115" s="341"/>
      <c r="BD115" s="341"/>
      <c r="BE115" s="341"/>
      <c r="BF115" s="341"/>
      <c r="BG115" s="341"/>
      <c r="BH115" s="341"/>
      <c r="BI115" s="341"/>
      <c r="BJ115" s="341"/>
      <c r="BK115" s="341"/>
      <c r="BL115" s="341"/>
      <c r="BM115" s="341"/>
      <c r="BN115" s="341"/>
      <c r="BO115" s="341"/>
      <c r="BP115" s="341"/>
      <c r="BQ115" s="341"/>
      <c r="BR115" s="341"/>
      <c r="BS115" s="341"/>
      <c r="BT115" s="341"/>
      <c r="BU115" s="341"/>
      <c r="BV115" s="341"/>
      <c r="BW115" s="341"/>
      <c r="BX115" s="341"/>
      <c r="BY115" s="341"/>
      <c r="BZ115" s="341"/>
      <c r="CA115" s="341"/>
      <c r="CB115" s="341"/>
      <c r="CC115" s="341"/>
      <c r="CD115" s="341"/>
      <c r="CE115" s="341"/>
      <c r="CF115" s="341"/>
      <c r="CG115" s="341"/>
      <c r="CH115" s="341"/>
      <c r="CI115" s="341"/>
      <c r="CJ115" s="341"/>
      <c r="CK115" s="341"/>
      <c r="CL115" s="341"/>
      <c r="CM115" s="341"/>
      <c r="CN115" s="341"/>
      <c r="CO115" s="341"/>
      <c r="CP115" s="341"/>
      <c r="CQ115" s="341"/>
      <c r="CR115" s="341"/>
      <c r="CS115" s="341"/>
      <c r="CT115" s="341"/>
      <c r="CU115" s="341"/>
      <c r="CV115" s="341"/>
      <c r="CW115" s="341"/>
      <c r="CX115" s="341"/>
      <c r="CY115" s="341"/>
      <c r="CZ115" s="341"/>
      <c r="DA115" s="360"/>
      <c r="DB115" s="360"/>
      <c r="DC115" s="360"/>
      <c r="DD115" s="360"/>
      <c r="DE115" s="360"/>
      <c r="DF115" s="360"/>
      <c r="DG115" s="360"/>
      <c r="DH115" s="360"/>
      <c r="DI115" s="360"/>
      <c r="DJ115" s="360"/>
      <c r="DK115" s="360"/>
      <c r="DL115" s="360"/>
      <c r="DM115" s="360"/>
      <c r="DN115" s="360"/>
      <c r="DO115" s="360"/>
      <c r="DP115" s="360"/>
      <c r="DQ115" s="360"/>
      <c r="DR115" s="360"/>
      <c r="DS115" s="360"/>
      <c r="DT115" s="360"/>
      <c r="DU115" s="360"/>
      <c r="DV115" s="360"/>
      <c r="DW115" s="360"/>
      <c r="DX115" s="360"/>
      <c r="DY115" s="360"/>
      <c r="DZ115" s="360"/>
      <c r="EA115" s="360"/>
      <c r="EB115" s="360"/>
      <c r="EC115" s="360"/>
      <c r="ED115" s="360"/>
      <c r="EE115" s="360"/>
    </row>
    <row r="116" spans="1:135" s="5" customFormat="1" ht="15" customHeight="1" hidden="1">
      <c r="A116" s="342"/>
      <c r="B116" s="342"/>
      <c r="C116" s="342"/>
      <c r="D116" s="342"/>
      <c r="E116" s="342"/>
      <c r="F116" s="342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347"/>
      <c r="AY116" s="347"/>
      <c r="AZ116" s="347"/>
      <c r="BA116" s="347"/>
      <c r="BB116" s="347"/>
      <c r="BC116" s="341"/>
      <c r="BD116" s="341"/>
      <c r="BE116" s="341"/>
      <c r="BF116" s="341"/>
      <c r="BG116" s="341"/>
      <c r="BH116" s="341"/>
      <c r="BI116" s="341"/>
      <c r="BJ116" s="341"/>
      <c r="BK116" s="341"/>
      <c r="BL116" s="341"/>
      <c r="BM116" s="341"/>
      <c r="BN116" s="341"/>
      <c r="BO116" s="341"/>
      <c r="BP116" s="341"/>
      <c r="BQ116" s="341"/>
      <c r="BR116" s="341"/>
      <c r="BS116" s="341"/>
      <c r="BT116" s="341"/>
      <c r="BU116" s="341"/>
      <c r="BV116" s="341"/>
      <c r="BW116" s="341"/>
      <c r="BX116" s="341"/>
      <c r="BY116" s="341"/>
      <c r="BZ116" s="341"/>
      <c r="CA116" s="341"/>
      <c r="CB116" s="341"/>
      <c r="CC116" s="341"/>
      <c r="CD116" s="341"/>
      <c r="CE116" s="341"/>
      <c r="CF116" s="341"/>
      <c r="CG116" s="341"/>
      <c r="CH116" s="341"/>
      <c r="CI116" s="341"/>
      <c r="CJ116" s="341"/>
      <c r="CK116" s="341"/>
      <c r="CL116" s="341"/>
      <c r="CM116" s="341"/>
      <c r="CN116" s="341"/>
      <c r="CO116" s="341"/>
      <c r="CP116" s="341"/>
      <c r="CQ116" s="341"/>
      <c r="CR116" s="341"/>
      <c r="CS116" s="341"/>
      <c r="CT116" s="341"/>
      <c r="CU116" s="341"/>
      <c r="CV116" s="341"/>
      <c r="CW116" s="341"/>
      <c r="CX116" s="341"/>
      <c r="CY116" s="341"/>
      <c r="CZ116" s="341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</row>
    <row r="117" spans="1:135" s="5" customFormat="1" ht="15" customHeight="1">
      <c r="A117" s="342"/>
      <c r="B117" s="342"/>
      <c r="C117" s="342"/>
      <c r="D117" s="342"/>
      <c r="E117" s="342"/>
      <c r="F117" s="342"/>
      <c r="G117" s="345" t="s">
        <v>8</v>
      </c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6"/>
      <c r="BC117" s="341"/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41"/>
      <c r="CX117" s="341"/>
      <c r="CY117" s="341"/>
      <c r="CZ117" s="341"/>
      <c r="DA117" s="360"/>
      <c r="DB117" s="360"/>
      <c r="DC117" s="360"/>
      <c r="DD117" s="360"/>
      <c r="DE117" s="360"/>
      <c r="DF117" s="360"/>
      <c r="DG117" s="360"/>
      <c r="DH117" s="360"/>
      <c r="DI117" s="360"/>
      <c r="DJ117" s="360"/>
      <c r="DK117" s="360"/>
      <c r="DL117" s="360"/>
      <c r="DM117" s="360"/>
      <c r="DN117" s="360"/>
      <c r="DO117" s="360"/>
      <c r="DP117" s="360"/>
      <c r="DQ117" s="360"/>
      <c r="DR117" s="360"/>
      <c r="DS117" s="360"/>
      <c r="DT117" s="360"/>
      <c r="DU117" s="360"/>
      <c r="DV117" s="360"/>
      <c r="DW117" s="360"/>
      <c r="DX117" s="360"/>
      <c r="DY117" s="360"/>
      <c r="DZ117" s="360"/>
      <c r="EA117" s="360"/>
      <c r="EB117" s="360"/>
      <c r="EC117" s="360"/>
      <c r="ED117" s="360"/>
      <c r="EE117" s="360"/>
    </row>
    <row r="118" spans="1:135" s="5" customFormat="1" ht="12.75" customHeight="1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68"/>
      <c r="BF118" s="368"/>
      <c r="BG118" s="368"/>
      <c r="BH118" s="368"/>
      <c r="BI118" s="368"/>
      <c r="BJ118" s="368"/>
      <c r="BK118" s="368"/>
      <c r="BL118" s="368"/>
      <c r="BM118" s="368"/>
      <c r="BN118" s="368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68"/>
      <c r="BY118" s="368"/>
      <c r="BZ118" s="368"/>
      <c r="CA118" s="368"/>
      <c r="CB118" s="368"/>
      <c r="CC118" s="368"/>
      <c r="CD118" s="368"/>
      <c r="CE118" s="368"/>
      <c r="CF118" s="368"/>
      <c r="CG118" s="368"/>
      <c r="CH118" s="368"/>
      <c r="CI118" s="368"/>
      <c r="CJ118" s="368"/>
      <c r="CK118" s="368"/>
      <c r="CL118" s="368"/>
      <c r="CM118" s="368"/>
      <c r="CN118" s="368"/>
      <c r="CO118" s="368"/>
      <c r="CP118" s="368"/>
      <c r="CQ118" s="368"/>
      <c r="CR118" s="368"/>
      <c r="CS118" s="368"/>
      <c r="CT118" s="368"/>
      <c r="CU118" s="368"/>
      <c r="CV118" s="368"/>
      <c r="CW118" s="368"/>
      <c r="CX118" s="368"/>
      <c r="CY118" s="368"/>
      <c r="CZ118" s="368"/>
      <c r="DA118" s="360"/>
      <c r="DB118" s="360"/>
      <c r="DC118" s="360"/>
      <c r="DD118" s="360"/>
      <c r="DE118" s="360"/>
      <c r="DF118" s="360"/>
      <c r="DG118" s="360"/>
      <c r="DH118" s="360"/>
      <c r="DI118" s="360"/>
      <c r="DJ118" s="360"/>
      <c r="DK118" s="360"/>
      <c r="DL118" s="360"/>
      <c r="DM118" s="360"/>
      <c r="DN118" s="360"/>
      <c r="DO118" s="360"/>
      <c r="DP118" s="360"/>
      <c r="DQ118" s="360"/>
      <c r="DR118" s="360"/>
      <c r="DS118" s="360"/>
      <c r="DT118" s="360"/>
      <c r="DU118" s="360"/>
      <c r="DV118" s="360"/>
      <c r="DW118" s="360"/>
      <c r="DX118" s="360"/>
      <c r="DY118" s="360"/>
      <c r="DZ118" s="360"/>
      <c r="EA118" s="360"/>
      <c r="EB118" s="360"/>
      <c r="EC118" s="360"/>
      <c r="ED118" s="360"/>
      <c r="EE118" s="360"/>
    </row>
    <row r="119" spans="1:135" s="6" customFormat="1" ht="13.5">
      <c r="A119" s="360" t="s">
        <v>203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  <c r="DH119" s="360"/>
      <c r="DI119" s="360"/>
      <c r="DJ119" s="360"/>
      <c r="DK119" s="360"/>
      <c r="DL119" s="360"/>
      <c r="DM119" s="360"/>
      <c r="DN119" s="360"/>
      <c r="DO119" s="360"/>
      <c r="DP119" s="360"/>
      <c r="DQ119" s="360"/>
      <c r="DR119" s="360"/>
      <c r="DS119" s="360"/>
      <c r="DT119" s="360"/>
      <c r="DU119" s="360"/>
      <c r="DV119" s="360"/>
      <c r="DW119" s="360"/>
      <c r="DX119" s="360"/>
      <c r="DY119" s="360"/>
      <c r="DZ119" s="360"/>
      <c r="EA119" s="360"/>
      <c r="EB119" s="360"/>
      <c r="EC119" s="360"/>
      <c r="ED119" s="360"/>
      <c r="EE119" s="360"/>
    </row>
    <row r="120" spans="1:135" s="2" customFormat="1" ht="10.5" customHeight="1">
      <c r="A120" s="362"/>
      <c r="B120" s="362"/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2"/>
      <c r="CO120" s="362"/>
      <c r="CP120" s="362"/>
      <c r="CQ120" s="362"/>
      <c r="CR120" s="362"/>
      <c r="CS120" s="362"/>
      <c r="CT120" s="362"/>
      <c r="CU120" s="362"/>
      <c r="CV120" s="362"/>
      <c r="CW120" s="362"/>
      <c r="CX120" s="362"/>
      <c r="CY120" s="362"/>
      <c r="CZ120" s="362"/>
      <c r="DA120" s="360"/>
      <c r="DB120" s="360"/>
      <c r="DC120" s="360"/>
      <c r="DD120" s="360"/>
      <c r="DE120" s="360"/>
      <c r="DF120" s="360"/>
      <c r="DG120" s="360"/>
      <c r="DH120" s="360"/>
      <c r="DI120" s="360"/>
      <c r="DJ120" s="360"/>
      <c r="DK120" s="360"/>
      <c r="DL120" s="360"/>
      <c r="DM120" s="360"/>
      <c r="DN120" s="360"/>
      <c r="DO120" s="360"/>
      <c r="DP120" s="360"/>
      <c r="DQ120" s="360"/>
      <c r="DR120" s="360"/>
      <c r="DS120" s="360"/>
      <c r="DT120" s="360"/>
      <c r="DU120" s="360"/>
      <c r="DV120" s="360"/>
      <c r="DW120" s="360"/>
      <c r="DX120" s="360"/>
      <c r="DY120" s="360"/>
      <c r="DZ120" s="360"/>
      <c r="EA120" s="360"/>
      <c r="EB120" s="360"/>
      <c r="EC120" s="360"/>
      <c r="ED120" s="360"/>
      <c r="EE120" s="360"/>
    </row>
    <row r="121" spans="1:135" s="3" customFormat="1" ht="45" customHeight="1">
      <c r="A121" s="364" t="s">
        <v>0</v>
      </c>
      <c r="B121" s="365"/>
      <c r="C121" s="365"/>
      <c r="D121" s="365"/>
      <c r="E121" s="365"/>
      <c r="F121" s="366"/>
      <c r="G121" s="364" t="s">
        <v>48</v>
      </c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365"/>
      <c r="AL121" s="365"/>
      <c r="AM121" s="365"/>
      <c r="AN121" s="366"/>
      <c r="AO121" s="364" t="s">
        <v>62</v>
      </c>
      <c r="AP121" s="365"/>
      <c r="AQ121" s="365"/>
      <c r="AR121" s="365"/>
      <c r="AS121" s="365"/>
      <c r="AT121" s="365"/>
      <c r="AU121" s="365"/>
      <c r="AV121" s="365"/>
      <c r="AW121" s="365"/>
      <c r="AX121" s="365"/>
      <c r="AY121" s="365"/>
      <c r="AZ121" s="365"/>
      <c r="BA121" s="365"/>
      <c r="BB121" s="365"/>
      <c r="BC121" s="365"/>
      <c r="BD121" s="366"/>
      <c r="BE121" s="364" t="s">
        <v>63</v>
      </c>
      <c r="BF121" s="365"/>
      <c r="BG121" s="365"/>
      <c r="BH121" s="365"/>
      <c r="BI121" s="365"/>
      <c r="BJ121" s="365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366"/>
      <c r="BU121" s="364" t="s">
        <v>64</v>
      </c>
      <c r="BV121" s="365"/>
      <c r="BW121" s="365"/>
      <c r="BX121" s="365"/>
      <c r="BY121" s="365"/>
      <c r="BZ121" s="365"/>
      <c r="CA121" s="365"/>
      <c r="CB121" s="365"/>
      <c r="CC121" s="365"/>
      <c r="CD121" s="365"/>
      <c r="CE121" s="365"/>
      <c r="CF121" s="365"/>
      <c r="CG121" s="365"/>
      <c r="CH121" s="365"/>
      <c r="CI121" s="365"/>
      <c r="CJ121" s="366"/>
      <c r="CK121" s="364" t="s">
        <v>65</v>
      </c>
      <c r="CL121" s="365"/>
      <c r="CM121" s="365"/>
      <c r="CN121" s="365"/>
      <c r="CO121" s="365"/>
      <c r="CP121" s="365"/>
      <c r="CQ121" s="365"/>
      <c r="CR121" s="365"/>
      <c r="CS121" s="365"/>
      <c r="CT121" s="365"/>
      <c r="CU121" s="365"/>
      <c r="CV121" s="365"/>
      <c r="CW121" s="365"/>
      <c r="CX121" s="365"/>
      <c r="CY121" s="365"/>
      <c r="CZ121" s="366"/>
      <c r="DA121" s="360"/>
      <c r="DB121" s="360"/>
      <c r="DC121" s="360"/>
      <c r="DD121" s="360"/>
      <c r="DE121" s="360"/>
      <c r="DF121" s="360"/>
      <c r="DG121" s="360"/>
      <c r="DH121" s="360"/>
      <c r="DI121" s="360"/>
      <c r="DJ121" s="360"/>
      <c r="DK121" s="360"/>
      <c r="DL121" s="360"/>
      <c r="DM121" s="360"/>
      <c r="DN121" s="360"/>
      <c r="DO121" s="360"/>
      <c r="DP121" s="360"/>
      <c r="DQ121" s="360"/>
      <c r="DR121" s="360"/>
      <c r="DS121" s="360"/>
      <c r="DT121" s="360"/>
      <c r="DU121" s="360"/>
      <c r="DV121" s="360"/>
      <c r="DW121" s="360"/>
      <c r="DX121" s="360"/>
      <c r="DY121" s="360"/>
      <c r="DZ121" s="360"/>
      <c r="EA121" s="360"/>
      <c r="EB121" s="360"/>
      <c r="EC121" s="360"/>
      <c r="ED121" s="360"/>
      <c r="EE121" s="360"/>
    </row>
    <row r="122" spans="1:135" s="4" customFormat="1" ht="12.75">
      <c r="A122" s="348">
        <v>1</v>
      </c>
      <c r="B122" s="348"/>
      <c r="C122" s="348"/>
      <c r="D122" s="348"/>
      <c r="E122" s="348"/>
      <c r="F122" s="348"/>
      <c r="G122" s="348">
        <v>2</v>
      </c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>
        <v>4</v>
      </c>
      <c r="AP122" s="348"/>
      <c r="AQ122" s="348"/>
      <c r="AR122" s="348"/>
      <c r="AS122" s="348"/>
      <c r="AT122" s="348"/>
      <c r="AU122" s="348"/>
      <c r="AV122" s="348"/>
      <c r="AW122" s="348"/>
      <c r="AX122" s="348"/>
      <c r="AY122" s="348"/>
      <c r="AZ122" s="348"/>
      <c r="BA122" s="348"/>
      <c r="BB122" s="348"/>
      <c r="BC122" s="348"/>
      <c r="BD122" s="348"/>
      <c r="BE122" s="348">
        <v>5</v>
      </c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8"/>
      <c r="BQ122" s="348"/>
      <c r="BR122" s="348"/>
      <c r="BS122" s="348"/>
      <c r="BT122" s="348"/>
      <c r="BU122" s="348">
        <v>6</v>
      </c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>
        <v>6</v>
      </c>
      <c r="CL122" s="348"/>
      <c r="CM122" s="348"/>
      <c r="CN122" s="348"/>
      <c r="CO122" s="348"/>
      <c r="CP122" s="348"/>
      <c r="CQ122" s="348"/>
      <c r="CR122" s="348"/>
      <c r="CS122" s="348"/>
      <c r="CT122" s="348"/>
      <c r="CU122" s="348"/>
      <c r="CV122" s="348"/>
      <c r="CW122" s="348"/>
      <c r="CX122" s="348"/>
      <c r="CY122" s="348"/>
      <c r="CZ122" s="348"/>
      <c r="DA122" s="360"/>
      <c r="DB122" s="360"/>
      <c r="DC122" s="360"/>
      <c r="DD122" s="360"/>
      <c r="DE122" s="360"/>
      <c r="DF122" s="360"/>
      <c r="DG122" s="360"/>
      <c r="DH122" s="360"/>
      <c r="DI122" s="360"/>
      <c r="DJ122" s="360"/>
      <c r="DK122" s="360"/>
      <c r="DL122" s="360"/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0"/>
      <c r="DZ122" s="360"/>
      <c r="EA122" s="360"/>
      <c r="EB122" s="360"/>
      <c r="EC122" s="360"/>
      <c r="ED122" s="360"/>
      <c r="EE122" s="360"/>
    </row>
    <row r="123" spans="1:135" s="5" customFormat="1" ht="15" customHeight="1">
      <c r="A123" s="342"/>
      <c r="B123" s="342"/>
      <c r="C123" s="342"/>
      <c r="D123" s="342"/>
      <c r="E123" s="342"/>
      <c r="F123" s="342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7"/>
      <c r="AH123" s="347"/>
      <c r="AI123" s="347"/>
      <c r="AJ123" s="347"/>
      <c r="AK123" s="347"/>
      <c r="AL123" s="347"/>
      <c r="AM123" s="347"/>
      <c r="AN123" s="347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41"/>
      <c r="BA123" s="341"/>
      <c r="BB123" s="341"/>
      <c r="BC123" s="341"/>
      <c r="BD123" s="341"/>
      <c r="BE123" s="341"/>
      <c r="BF123" s="341"/>
      <c r="BG123" s="341"/>
      <c r="BH123" s="341"/>
      <c r="BI123" s="341"/>
      <c r="BJ123" s="341"/>
      <c r="BK123" s="341"/>
      <c r="BL123" s="341"/>
      <c r="BM123" s="341"/>
      <c r="BN123" s="341"/>
      <c r="BO123" s="341"/>
      <c r="BP123" s="341"/>
      <c r="BQ123" s="341"/>
      <c r="BR123" s="341"/>
      <c r="BS123" s="341"/>
      <c r="BT123" s="341"/>
      <c r="BU123" s="341"/>
      <c r="BV123" s="341"/>
      <c r="BW123" s="341"/>
      <c r="BX123" s="341"/>
      <c r="BY123" s="341"/>
      <c r="BZ123" s="341"/>
      <c r="CA123" s="341"/>
      <c r="CB123" s="341"/>
      <c r="CC123" s="341"/>
      <c r="CD123" s="341"/>
      <c r="CE123" s="341"/>
      <c r="CF123" s="341"/>
      <c r="CG123" s="341"/>
      <c r="CH123" s="341"/>
      <c r="CI123" s="341"/>
      <c r="CJ123" s="341"/>
      <c r="CK123" s="341"/>
      <c r="CL123" s="341"/>
      <c r="CM123" s="341"/>
      <c r="CN123" s="341"/>
      <c r="CO123" s="341"/>
      <c r="CP123" s="341"/>
      <c r="CQ123" s="341"/>
      <c r="CR123" s="341"/>
      <c r="CS123" s="341"/>
      <c r="CT123" s="341"/>
      <c r="CU123" s="341"/>
      <c r="CV123" s="341"/>
      <c r="CW123" s="341"/>
      <c r="CX123" s="341"/>
      <c r="CY123" s="341"/>
      <c r="CZ123" s="341"/>
      <c r="DA123" s="360"/>
      <c r="DB123" s="360"/>
      <c r="DC123" s="360"/>
      <c r="DD123" s="360"/>
      <c r="DE123" s="360"/>
      <c r="DF123" s="360"/>
      <c r="DG123" s="360"/>
      <c r="DH123" s="360"/>
      <c r="DI123" s="360"/>
      <c r="DJ123" s="360"/>
      <c r="DK123" s="360"/>
      <c r="DL123" s="360"/>
      <c r="DM123" s="360"/>
      <c r="DN123" s="360"/>
      <c r="DO123" s="360"/>
      <c r="DP123" s="360"/>
      <c r="DQ123" s="360"/>
      <c r="DR123" s="360"/>
      <c r="DS123" s="360"/>
      <c r="DT123" s="360"/>
      <c r="DU123" s="360"/>
      <c r="DV123" s="360"/>
      <c r="DW123" s="360"/>
      <c r="DX123" s="360"/>
      <c r="DY123" s="360"/>
      <c r="DZ123" s="360"/>
      <c r="EA123" s="360"/>
      <c r="EB123" s="360"/>
      <c r="EC123" s="360"/>
      <c r="ED123" s="360"/>
      <c r="EE123" s="360"/>
    </row>
    <row r="124" spans="1:135" s="5" customFormat="1" ht="15" customHeight="1" hidden="1">
      <c r="A124" s="342"/>
      <c r="B124" s="342"/>
      <c r="C124" s="342"/>
      <c r="D124" s="342"/>
      <c r="E124" s="342"/>
      <c r="F124" s="342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1"/>
      <c r="AZ124" s="341"/>
      <c r="BA124" s="341"/>
      <c r="BB124" s="341"/>
      <c r="BC124" s="341"/>
      <c r="BD124" s="341"/>
      <c r="BE124" s="341"/>
      <c r="BF124" s="341"/>
      <c r="BG124" s="341"/>
      <c r="BH124" s="341"/>
      <c r="BI124" s="341"/>
      <c r="BJ124" s="341"/>
      <c r="BK124" s="341"/>
      <c r="BL124" s="341"/>
      <c r="BM124" s="341"/>
      <c r="BN124" s="341"/>
      <c r="BO124" s="341"/>
      <c r="BP124" s="341"/>
      <c r="BQ124" s="341"/>
      <c r="BR124" s="341"/>
      <c r="BS124" s="341"/>
      <c r="BT124" s="341"/>
      <c r="BU124" s="341"/>
      <c r="BV124" s="341"/>
      <c r="BW124" s="341"/>
      <c r="BX124" s="341"/>
      <c r="BY124" s="341"/>
      <c r="BZ124" s="341"/>
      <c r="CA124" s="341"/>
      <c r="CB124" s="341"/>
      <c r="CC124" s="341"/>
      <c r="CD124" s="341"/>
      <c r="CE124" s="341"/>
      <c r="CF124" s="341"/>
      <c r="CG124" s="341"/>
      <c r="CH124" s="341"/>
      <c r="CI124" s="341"/>
      <c r="CJ124" s="341"/>
      <c r="CK124" s="341"/>
      <c r="CL124" s="341"/>
      <c r="CM124" s="341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41"/>
      <c r="CX124" s="341"/>
      <c r="CY124" s="341"/>
      <c r="CZ124" s="341"/>
      <c r="DA124" s="360"/>
      <c r="DB124" s="360"/>
      <c r="DC124" s="360"/>
      <c r="DD124" s="360"/>
      <c r="DE124" s="360"/>
      <c r="DF124" s="360"/>
      <c r="DG124" s="360"/>
      <c r="DH124" s="360"/>
      <c r="DI124" s="360"/>
      <c r="DJ124" s="360"/>
      <c r="DK124" s="360"/>
      <c r="DL124" s="360"/>
      <c r="DM124" s="360"/>
      <c r="DN124" s="360"/>
      <c r="DO124" s="360"/>
      <c r="DP124" s="360"/>
      <c r="DQ124" s="360"/>
      <c r="DR124" s="360"/>
      <c r="DS124" s="360"/>
      <c r="DT124" s="360"/>
      <c r="DU124" s="360"/>
      <c r="DV124" s="360"/>
      <c r="DW124" s="360"/>
      <c r="DX124" s="360"/>
      <c r="DY124" s="360"/>
      <c r="DZ124" s="360"/>
      <c r="EA124" s="360"/>
      <c r="EB124" s="360"/>
      <c r="EC124" s="360"/>
      <c r="ED124" s="360"/>
      <c r="EE124" s="360"/>
    </row>
    <row r="125" spans="1:135" s="5" customFormat="1" ht="15" customHeight="1" hidden="1">
      <c r="A125" s="342"/>
      <c r="B125" s="342"/>
      <c r="C125" s="342"/>
      <c r="D125" s="342"/>
      <c r="E125" s="342"/>
      <c r="F125" s="342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341"/>
      <c r="BL125" s="341"/>
      <c r="BM125" s="341"/>
      <c r="BN125" s="341"/>
      <c r="BO125" s="341"/>
      <c r="BP125" s="341"/>
      <c r="BQ125" s="341"/>
      <c r="BR125" s="341"/>
      <c r="BS125" s="341"/>
      <c r="BT125" s="341"/>
      <c r="BU125" s="341"/>
      <c r="BV125" s="341"/>
      <c r="BW125" s="341"/>
      <c r="BX125" s="341"/>
      <c r="BY125" s="341"/>
      <c r="BZ125" s="341"/>
      <c r="CA125" s="341"/>
      <c r="CB125" s="341"/>
      <c r="CC125" s="341"/>
      <c r="CD125" s="341"/>
      <c r="CE125" s="341"/>
      <c r="CF125" s="341"/>
      <c r="CG125" s="341"/>
      <c r="CH125" s="341"/>
      <c r="CI125" s="341"/>
      <c r="CJ125" s="341"/>
      <c r="CK125" s="341"/>
      <c r="CL125" s="341"/>
      <c r="CM125" s="341"/>
      <c r="CN125" s="341"/>
      <c r="CO125" s="341"/>
      <c r="CP125" s="341"/>
      <c r="CQ125" s="341"/>
      <c r="CR125" s="341"/>
      <c r="CS125" s="341"/>
      <c r="CT125" s="341"/>
      <c r="CU125" s="341"/>
      <c r="CV125" s="341"/>
      <c r="CW125" s="341"/>
      <c r="CX125" s="341"/>
      <c r="CY125" s="341"/>
      <c r="CZ125" s="341"/>
      <c r="DA125" s="360"/>
      <c r="DB125" s="360"/>
      <c r="DC125" s="360"/>
      <c r="DD125" s="360"/>
      <c r="DE125" s="360"/>
      <c r="DF125" s="360"/>
      <c r="DG125" s="360"/>
      <c r="DH125" s="360"/>
      <c r="DI125" s="360"/>
      <c r="DJ125" s="360"/>
      <c r="DK125" s="360"/>
      <c r="DL125" s="360"/>
      <c r="DM125" s="360"/>
      <c r="DN125" s="360"/>
      <c r="DO125" s="360"/>
      <c r="DP125" s="360"/>
      <c r="DQ125" s="360"/>
      <c r="DR125" s="360"/>
      <c r="DS125" s="360"/>
      <c r="DT125" s="360"/>
      <c r="DU125" s="360"/>
      <c r="DV125" s="360"/>
      <c r="DW125" s="360"/>
      <c r="DX125" s="360"/>
      <c r="DY125" s="360"/>
      <c r="DZ125" s="360"/>
      <c r="EA125" s="360"/>
      <c r="EB125" s="360"/>
      <c r="EC125" s="360"/>
      <c r="ED125" s="360"/>
      <c r="EE125" s="360"/>
    </row>
    <row r="126" spans="1:135" s="5" customFormat="1" ht="15" customHeight="1" hidden="1">
      <c r="A126" s="342"/>
      <c r="B126" s="342"/>
      <c r="C126" s="342"/>
      <c r="D126" s="342"/>
      <c r="E126" s="342"/>
      <c r="F126" s="342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41"/>
      <c r="BG126" s="341"/>
      <c r="BH126" s="341"/>
      <c r="BI126" s="341"/>
      <c r="BJ126" s="341"/>
      <c r="BK126" s="341"/>
      <c r="BL126" s="341"/>
      <c r="BM126" s="341"/>
      <c r="BN126" s="341"/>
      <c r="BO126" s="341"/>
      <c r="BP126" s="341"/>
      <c r="BQ126" s="341"/>
      <c r="BR126" s="341"/>
      <c r="BS126" s="341"/>
      <c r="BT126" s="341"/>
      <c r="BU126" s="341"/>
      <c r="BV126" s="341"/>
      <c r="BW126" s="341"/>
      <c r="BX126" s="341"/>
      <c r="BY126" s="341"/>
      <c r="BZ126" s="341"/>
      <c r="CA126" s="341"/>
      <c r="CB126" s="341"/>
      <c r="CC126" s="341"/>
      <c r="CD126" s="341"/>
      <c r="CE126" s="341"/>
      <c r="CF126" s="341"/>
      <c r="CG126" s="341"/>
      <c r="CH126" s="341"/>
      <c r="CI126" s="341"/>
      <c r="CJ126" s="341"/>
      <c r="CK126" s="341"/>
      <c r="CL126" s="341"/>
      <c r="CM126" s="341"/>
      <c r="CN126" s="341"/>
      <c r="CO126" s="341"/>
      <c r="CP126" s="341"/>
      <c r="CQ126" s="341"/>
      <c r="CR126" s="341"/>
      <c r="CS126" s="341"/>
      <c r="CT126" s="341"/>
      <c r="CU126" s="341"/>
      <c r="CV126" s="341"/>
      <c r="CW126" s="341"/>
      <c r="CX126" s="341"/>
      <c r="CY126" s="341"/>
      <c r="CZ126" s="341"/>
      <c r="DA126" s="360"/>
      <c r="DB126" s="360"/>
      <c r="DC126" s="360"/>
      <c r="DD126" s="360"/>
      <c r="DE126" s="360"/>
      <c r="DF126" s="360"/>
      <c r="DG126" s="360"/>
      <c r="DH126" s="360"/>
      <c r="DI126" s="360"/>
      <c r="DJ126" s="360"/>
      <c r="DK126" s="360"/>
      <c r="DL126" s="360"/>
      <c r="DM126" s="360"/>
      <c r="DN126" s="360"/>
      <c r="DO126" s="360"/>
      <c r="DP126" s="360"/>
      <c r="DQ126" s="360"/>
      <c r="DR126" s="360"/>
      <c r="DS126" s="360"/>
      <c r="DT126" s="360"/>
      <c r="DU126" s="360"/>
      <c r="DV126" s="360"/>
      <c r="DW126" s="360"/>
      <c r="DX126" s="360"/>
      <c r="DY126" s="360"/>
      <c r="DZ126" s="360"/>
      <c r="EA126" s="360"/>
      <c r="EB126" s="360"/>
      <c r="EC126" s="360"/>
      <c r="ED126" s="360"/>
      <c r="EE126" s="360"/>
    </row>
    <row r="127" spans="1:135" s="5" customFormat="1" ht="15" customHeight="1" hidden="1">
      <c r="A127" s="342"/>
      <c r="B127" s="342"/>
      <c r="C127" s="342"/>
      <c r="D127" s="342"/>
      <c r="E127" s="342"/>
      <c r="F127" s="342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47"/>
      <c r="AJ127" s="347"/>
      <c r="AK127" s="347"/>
      <c r="AL127" s="347"/>
      <c r="AM127" s="347"/>
      <c r="AN127" s="347"/>
      <c r="AO127" s="341"/>
      <c r="AP127" s="341"/>
      <c r="AQ127" s="341"/>
      <c r="AR127" s="341"/>
      <c r="AS127" s="341"/>
      <c r="AT127" s="341"/>
      <c r="AU127" s="341"/>
      <c r="AV127" s="341"/>
      <c r="AW127" s="341"/>
      <c r="AX127" s="341"/>
      <c r="AY127" s="341"/>
      <c r="AZ127" s="341"/>
      <c r="BA127" s="341"/>
      <c r="BB127" s="341"/>
      <c r="BC127" s="341"/>
      <c r="BD127" s="341"/>
      <c r="BE127" s="341"/>
      <c r="BF127" s="341"/>
      <c r="BG127" s="341"/>
      <c r="BH127" s="341"/>
      <c r="BI127" s="341"/>
      <c r="BJ127" s="341"/>
      <c r="BK127" s="341"/>
      <c r="BL127" s="341"/>
      <c r="BM127" s="341"/>
      <c r="BN127" s="341"/>
      <c r="BO127" s="341"/>
      <c r="BP127" s="341"/>
      <c r="BQ127" s="341"/>
      <c r="BR127" s="341"/>
      <c r="BS127" s="341"/>
      <c r="BT127" s="341"/>
      <c r="BU127" s="341"/>
      <c r="BV127" s="341"/>
      <c r="BW127" s="341"/>
      <c r="BX127" s="341"/>
      <c r="BY127" s="341"/>
      <c r="BZ127" s="341"/>
      <c r="CA127" s="341"/>
      <c r="CB127" s="341"/>
      <c r="CC127" s="341"/>
      <c r="CD127" s="341"/>
      <c r="CE127" s="341"/>
      <c r="CF127" s="341"/>
      <c r="CG127" s="341"/>
      <c r="CH127" s="341"/>
      <c r="CI127" s="341"/>
      <c r="CJ127" s="341"/>
      <c r="CK127" s="341"/>
      <c r="CL127" s="341"/>
      <c r="CM127" s="341"/>
      <c r="CN127" s="341"/>
      <c r="CO127" s="341"/>
      <c r="CP127" s="341"/>
      <c r="CQ127" s="341"/>
      <c r="CR127" s="341"/>
      <c r="CS127" s="341"/>
      <c r="CT127" s="341"/>
      <c r="CU127" s="341"/>
      <c r="CV127" s="341"/>
      <c r="CW127" s="341"/>
      <c r="CX127" s="341"/>
      <c r="CY127" s="341"/>
      <c r="CZ127" s="341"/>
      <c r="DA127" s="360"/>
      <c r="DB127" s="360"/>
      <c r="DC127" s="360"/>
      <c r="DD127" s="360"/>
      <c r="DE127" s="360"/>
      <c r="DF127" s="360"/>
      <c r="DG127" s="360"/>
      <c r="DH127" s="360"/>
      <c r="DI127" s="360"/>
      <c r="DJ127" s="360"/>
      <c r="DK127" s="360"/>
      <c r="DL127" s="360"/>
      <c r="DM127" s="360"/>
      <c r="DN127" s="360"/>
      <c r="DO127" s="360"/>
      <c r="DP127" s="360"/>
      <c r="DQ127" s="360"/>
      <c r="DR127" s="360"/>
      <c r="DS127" s="360"/>
      <c r="DT127" s="360"/>
      <c r="DU127" s="360"/>
      <c r="DV127" s="360"/>
      <c r="DW127" s="360"/>
      <c r="DX127" s="360"/>
      <c r="DY127" s="360"/>
      <c r="DZ127" s="360"/>
      <c r="EA127" s="360"/>
      <c r="EB127" s="360"/>
      <c r="EC127" s="360"/>
      <c r="ED127" s="360"/>
      <c r="EE127" s="360"/>
    </row>
    <row r="128" spans="1:135" s="5" customFormat="1" ht="15" customHeight="1" hidden="1">
      <c r="A128" s="342"/>
      <c r="B128" s="342"/>
      <c r="C128" s="342"/>
      <c r="D128" s="342"/>
      <c r="E128" s="342"/>
      <c r="F128" s="342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41"/>
      <c r="BG128" s="341"/>
      <c r="BH128" s="341"/>
      <c r="BI128" s="341"/>
      <c r="BJ128" s="341"/>
      <c r="BK128" s="341"/>
      <c r="BL128" s="341"/>
      <c r="BM128" s="341"/>
      <c r="BN128" s="341"/>
      <c r="BO128" s="341"/>
      <c r="BP128" s="341"/>
      <c r="BQ128" s="341"/>
      <c r="BR128" s="341"/>
      <c r="BS128" s="341"/>
      <c r="BT128" s="341"/>
      <c r="BU128" s="341"/>
      <c r="BV128" s="341"/>
      <c r="BW128" s="341"/>
      <c r="BX128" s="341"/>
      <c r="BY128" s="341"/>
      <c r="BZ128" s="341"/>
      <c r="CA128" s="341"/>
      <c r="CB128" s="341"/>
      <c r="CC128" s="341"/>
      <c r="CD128" s="341"/>
      <c r="CE128" s="341"/>
      <c r="CF128" s="341"/>
      <c r="CG128" s="341"/>
      <c r="CH128" s="341"/>
      <c r="CI128" s="341"/>
      <c r="CJ128" s="341"/>
      <c r="CK128" s="341"/>
      <c r="CL128" s="341"/>
      <c r="CM128" s="341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41"/>
      <c r="CX128" s="341"/>
      <c r="CY128" s="341"/>
      <c r="CZ128" s="341"/>
      <c r="DA128" s="360"/>
      <c r="DB128" s="360"/>
      <c r="DC128" s="360"/>
      <c r="DD128" s="360"/>
      <c r="DE128" s="360"/>
      <c r="DF128" s="360"/>
      <c r="DG128" s="360"/>
      <c r="DH128" s="360"/>
      <c r="DI128" s="360"/>
      <c r="DJ128" s="360"/>
      <c r="DK128" s="360"/>
      <c r="DL128" s="360"/>
      <c r="DM128" s="360"/>
      <c r="DN128" s="360"/>
      <c r="DO128" s="360"/>
      <c r="DP128" s="360"/>
      <c r="DQ128" s="360"/>
      <c r="DR128" s="360"/>
      <c r="DS128" s="360"/>
      <c r="DT128" s="360"/>
      <c r="DU128" s="360"/>
      <c r="DV128" s="360"/>
      <c r="DW128" s="360"/>
      <c r="DX128" s="360"/>
      <c r="DY128" s="360"/>
      <c r="DZ128" s="360"/>
      <c r="EA128" s="360"/>
      <c r="EB128" s="360"/>
      <c r="EC128" s="360"/>
      <c r="ED128" s="360"/>
      <c r="EE128" s="360"/>
    </row>
    <row r="129" spans="1:135" s="5" customFormat="1" ht="15" customHeight="1" hidden="1">
      <c r="A129" s="342"/>
      <c r="B129" s="342"/>
      <c r="C129" s="342"/>
      <c r="D129" s="342"/>
      <c r="E129" s="342"/>
      <c r="F129" s="342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1"/>
      <c r="BQ129" s="341"/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41"/>
      <c r="CB129" s="341"/>
      <c r="CC129" s="341"/>
      <c r="CD129" s="341"/>
      <c r="CE129" s="341"/>
      <c r="CF129" s="341"/>
      <c r="CG129" s="341"/>
      <c r="CH129" s="341"/>
      <c r="CI129" s="341"/>
      <c r="CJ129" s="341"/>
      <c r="CK129" s="341"/>
      <c r="CL129" s="341"/>
      <c r="CM129" s="341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41"/>
      <c r="CX129" s="341"/>
      <c r="CY129" s="341"/>
      <c r="CZ129" s="341"/>
      <c r="DA129" s="360"/>
      <c r="DB129" s="360"/>
      <c r="DC129" s="360"/>
      <c r="DD129" s="360"/>
      <c r="DE129" s="360"/>
      <c r="DF129" s="360"/>
      <c r="DG129" s="360"/>
      <c r="DH129" s="360"/>
      <c r="DI129" s="360"/>
      <c r="DJ129" s="360"/>
      <c r="DK129" s="360"/>
      <c r="DL129" s="360"/>
      <c r="DM129" s="360"/>
      <c r="DN129" s="360"/>
      <c r="DO129" s="360"/>
      <c r="DP129" s="360"/>
      <c r="DQ129" s="360"/>
      <c r="DR129" s="360"/>
      <c r="DS129" s="360"/>
      <c r="DT129" s="360"/>
      <c r="DU129" s="360"/>
      <c r="DV129" s="360"/>
      <c r="DW129" s="360"/>
      <c r="DX129" s="360"/>
      <c r="DY129" s="360"/>
      <c r="DZ129" s="360"/>
      <c r="EA129" s="360"/>
      <c r="EB129" s="360"/>
      <c r="EC129" s="360"/>
      <c r="ED129" s="360"/>
      <c r="EE129" s="360"/>
    </row>
    <row r="130" spans="1:135" s="5" customFormat="1" ht="15" customHeight="1" hidden="1">
      <c r="A130" s="342"/>
      <c r="B130" s="342"/>
      <c r="C130" s="342"/>
      <c r="D130" s="342"/>
      <c r="E130" s="342"/>
      <c r="F130" s="342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1"/>
      <c r="BQ130" s="341"/>
      <c r="BR130" s="341"/>
      <c r="BS130" s="341"/>
      <c r="BT130" s="341"/>
      <c r="BU130" s="341"/>
      <c r="BV130" s="341"/>
      <c r="BW130" s="341"/>
      <c r="BX130" s="341"/>
      <c r="BY130" s="341"/>
      <c r="BZ130" s="341"/>
      <c r="CA130" s="341"/>
      <c r="CB130" s="341"/>
      <c r="CC130" s="341"/>
      <c r="CD130" s="341"/>
      <c r="CE130" s="341"/>
      <c r="CF130" s="341"/>
      <c r="CG130" s="341"/>
      <c r="CH130" s="341"/>
      <c r="CI130" s="341"/>
      <c r="CJ130" s="341"/>
      <c r="CK130" s="341"/>
      <c r="CL130" s="341"/>
      <c r="CM130" s="341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41"/>
      <c r="CX130" s="341"/>
      <c r="CY130" s="341"/>
      <c r="CZ130" s="341"/>
      <c r="DA130" s="360"/>
      <c r="DB130" s="360"/>
      <c r="DC130" s="360"/>
      <c r="DD130" s="360"/>
      <c r="DE130" s="360"/>
      <c r="DF130" s="360"/>
      <c r="DG130" s="360"/>
      <c r="DH130" s="360"/>
      <c r="DI130" s="360"/>
      <c r="DJ130" s="360"/>
      <c r="DK130" s="360"/>
      <c r="DL130" s="360"/>
      <c r="DM130" s="360"/>
      <c r="DN130" s="360"/>
      <c r="DO130" s="360"/>
      <c r="DP130" s="360"/>
      <c r="DQ130" s="360"/>
      <c r="DR130" s="360"/>
      <c r="DS130" s="360"/>
      <c r="DT130" s="360"/>
      <c r="DU130" s="360"/>
      <c r="DV130" s="360"/>
      <c r="DW130" s="360"/>
      <c r="DX130" s="360"/>
      <c r="DY130" s="360"/>
      <c r="DZ130" s="360"/>
      <c r="EA130" s="360"/>
      <c r="EB130" s="360"/>
      <c r="EC130" s="360"/>
      <c r="ED130" s="360"/>
      <c r="EE130" s="360"/>
    </row>
    <row r="131" spans="1:135" s="5" customFormat="1" ht="15" customHeight="1">
      <c r="A131" s="342"/>
      <c r="B131" s="342"/>
      <c r="C131" s="342"/>
      <c r="D131" s="342"/>
      <c r="E131" s="342"/>
      <c r="F131" s="342"/>
      <c r="G131" s="363" t="s">
        <v>8</v>
      </c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6"/>
      <c r="AO131" s="341" t="s">
        <v>9</v>
      </c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1"/>
      <c r="AZ131" s="341"/>
      <c r="BA131" s="341"/>
      <c r="BB131" s="341"/>
      <c r="BC131" s="341"/>
      <c r="BD131" s="341"/>
      <c r="BE131" s="341" t="s">
        <v>9</v>
      </c>
      <c r="BF131" s="341"/>
      <c r="BG131" s="341"/>
      <c r="BH131" s="341"/>
      <c r="BI131" s="341"/>
      <c r="BJ131" s="341"/>
      <c r="BK131" s="341"/>
      <c r="BL131" s="341"/>
      <c r="BM131" s="341"/>
      <c r="BN131" s="341"/>
      <c r="BO131" s="341"/>
      <c r="BP131" s="341"/>
      <c r="BQ131" s="341"/>
      <c r="BR131" s="341"/>
      <c r="BS131" s="341"/>
      <c r="BT131" s="341"/>
      <c r="BU131" s="341" t="s">
        <v>9</v>
      </c>
      <c r="BV131" s="341"/>
      <c r="BW131" s="341"/>
      <c r="BX131" s="341"/>
      <c r="BY131" s="341"/>
      <c r="BZ131" s="341"/>
      <c r="CA131" s="341"/>
      <c r="CB131" s="341"/>
      <c r="CC131" s="341"/>
      <c r="CD131" s="341"/>
      <c r="CE131" s="341"/>
      <c r="CF131" s="341"/>
      <c r="CG131" s="341"/>
      <c r="CH131" s="341"/>
      <c r="CI131" s="341"/>
      <c r="CJ131" s="341"/>
      <c r="CK131" s="341"/>
      <c r="CL131" s="341"/>
      <c r="CM131" s="341"/>
      <c r="CN131" s="341"/>
      <c r="CO131" s="341"/>
      <c r="CP131" s="341"/>
      <c r="CQ131" s="341"/>
      <c r="CR131" s="341"/>
      <c r="CS131" s="341"/>
      <c r="CT131" s="341"/>
      <c r="CU131" s="341"/>
      <c r="CV131" s="341"/>
      <c r="CW131" s="341"/>
      <c r="CX131" s="341"/>
      <c r="CY131" s="341"/>
      <c r="CZ131" s="341"/>
      <c r="DA131" s="360"/>
      <c r="DB131" s="360"/>
      <c r="DC131" s="360"/>
      <c r="DD131" s="360"/>
      <c r="DE131" s="360"/>
      <c r="DF131" s="360"/>
      <c r="DG131" s="360"/>
      <c r="DH131" s="360"/>
      <c r="DI131" s="360"/>
      <c r="DJ131" s="360"/>
      <c r="DK131" s="360"/>
      <c r="DL131" s="360"/>
      <c r="DM131" s="360"/>
      <c r="DN131" s="360"/>
      <c r="DO131" s="360"/>
      <c r="DP131" s="360"/>
      <c r="DQ131" s="360"/>
      <c r="DR131" s="360"/>
      <c r="DS131" s="360"/>
      <c r="DT131" s="360"/>
      <c r="DU131" s="360"/>
      <c r="DV131" s="360"/>
      <c r="DW131" s="360"/>
      <c r="DX131" s="360"/>
      <c r="DY131" s="360"/>
      <c r="DZ131" s="360"/>
      <c r="EA131" s="360"/>
      <c r="EB131" s="360"/>
      <c r="EC131" s="360"/>
      <c r="ED131" s="360"/>
      <c r="EE131" s="360"/>
    </row>
    <row r="132" spans="1:135" s="2" customFormat="1" ht="12" customHeight="1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0"/>
      <c r="DB132" s="360"/>
      <c r="DC132" s="360"/>
      <c r="DD132" s="360"/>
      <c r="DE132" s="360"/>
      <c r="DF132" s="360"/>
      <c r="DG132" s="360"/>
      <c r="DH132" s="360"/>
      <c r="DI132" s="360"/>
      <c r="DJ132" s="360"/>
      <c r="DK132" s="360"/>
      <c r="DL132" s="360"/>
      <c r="DM132" s="360"/>
      <c r="DN132" s="360"/>
      <c r="DO132" s="360"/>
      <c r="DP132" s="360"/>
      <c r="DQ132" s="360"/>
      <c r="DR132" s="360"/>
      <c r="DS132" s="360"/>
      <c r="DT132" s="360"/>
      <c r="DU132" s="360"/>
      <c r="DV132" s="360"/>
      <c r="DW132" s="360"/>
      <c r="DX132" s="360"/>
      <c r="DY132" s="360"/>
      <c r="DZ132" s="360"/>
      <c r="EA132" s="360"/>
      <c r="EB132" s="360"/>
      <c r="EC132" s="360"/>
      <c r="ED132" s="360"/>
      <c r="EE132" s="360"/>
    </row>
    <row r="133" spans="1:135" s="6" customFormat="1" ht="13.5">
      <c r="A133" s="360" t="s">
        <v>204</v>
      </c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  <c r="DH133" s="360"/>
      <c r="DI133" s="360"/>
      <c r="DJ133" s="360"/>
      <c r="DK133" s="360"/>
      <c r="DL133" s="360"/>
      <c r="DM133" s="360"/>
      <c r="DN133" s="360"/>
      <c r="DO133" s="360"/>
      <c r="DP133" s="360"/>
      <c r="DQ133" s="360"/>
      <c r="DR133" s="360"/>
      <c r="DS133" s="360"/>
      <c r="DT133" s="360"/>
      <c r="DU133" s="360"/>
      <c r="DV133" s="360"/>
      <c r="DW133" s="360"/>
      <c r="DX133" s="360"/>
      <c r="DY133" s="360"/>
      <c r="DZ133" s="360"/>
      <c r="EA133" s="360"/>
      <c r="EB133" s="360"/>
      <c r="EC133" s="360"/>
      <c r="ED133" s="360"/>
      <c r="EE133" s="360"/>
    </row>
    <row r="134" spans="1:135" s="2" customFormat="1" ht="10.5" customHeight="1">
      <c r="A134" s="362"/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62"/>
      <c r="BE134" s="362"/>
      <c r="BF134" s="362"/>
      <c r="BG134" s="362"/>
      <c r="BH134" s="362"/>
      <c r="BI134" s="362"/>
      <c r="BJ134" s="362"/>
      <c r="BK134" s="362"/>
      <c r="BL134" s="362"/>
      <c r="BM134" s="362"/>
      <c r="BN134" s="362"/>
      <c r="BO134" s="362"/>
      <c r="BP134" s="362"/>
      <c r="BQ134" s="362"/>
      <c r="BR134" s="362"/>
      <c r="BS134" s="362"/>
      <c r="BT134" s="362"/>
      <c r="BU134" s="362"/>
      <c r="BV134" s="362"/>
      <c r="BW134" s="362"/>
      <c r="BX134" s="362"/>
      <c r="BY134" s="362"/>
      <c r="BZ134" s="362"/>
      <c r="CA134" s="362"/>
      <c r="CB134" s="362"/>
      <c r="CC134" s="362"/>
      <c r="CD134" s="362"/>
      <c r="CE134" s="362"/>
      <c r="CF134" s="362"/>
      <c r="CG134" s="362"/>
      <c r="CH134" s="362"/>
      <c r="CI134" s="362"/>
      <c r="CJ134" s="362"/>
      <c r="CK134" s="362"/>
      <c r="CL134" s="362"/>
      <c r="CM134" s="362"/>
      <c r="CN134" s="362"/>
      <c r="CO134" s="362"/>
      <c r="CP134" s="362"/>
      <c r="CQ134" s="362"/>
      <c r="CR134" s="362"/>
      <c r="CS134" s="362"/>
      <c r="CT134" s="362"/>
      <c r="CU134" s="362"/>
      <c r="CV134" s="362"/>
      <c r="CW134" s="362"/>
      <c r="CX134" s="362"/>
      <c r="CY134" s="362"/>
      <c r="CZ134" s="362"/>
      <c r="DA134" s="360"/>
      <c r="DB134" s="360"/>
      <c r="DC134" s="360"/>
      <c r="DD134" s="360"/>
      <c r="DE134" s="360"/>
      <c r="DF134" s="360"/>
      <c r="DG134" s="360"/>
      <c r="DH134" s="360"/>
      <c r="DI134" s="360"/>
      <c r="DJ134" s="360"/>
      <c r="DK134" s="360"/>
      <c r="DL134" s="360"/>
      <c r="DM134" s="360"/>
      <c r="DN134" s="360"/>
      <c r="DO134" s="360"/>
      <c r="DP134" s="360"/>
      <c r="DQ134" s="360"/>
      <c r="DR134" s="360"/>
      <c r="DS134" s="360"/>
      <c r="DT134" s="360"/>
      <c r="DU134" s="360"/>
      <c r="DV134" s="360"/>
      <c r="DW134" s="360"/>
      <c r="DX134" s="360"/>
      <c r="DY134" s="360"/>
      <c r="DZ134" s="360"/>
      <c r="EA134" s="360"/>
      <c r="EB134" s="360"/>
      <c r="EC134" s="360"/>
      <c r="ED134" s="360"/>
      <c r="EE134" s="360"/>
    </row>
    <row r="135" spans="1:135" s="3" customFormat="1" ht="45" customHeight="1">
      <c r="A135" s="351" t="s">
        <v>0</v>
      </c>
      <c r="B135" s="352"/>
      <c r="C135" s="352"/>
      <c r="D135" s="352"/>
      <c r="E135" s="352"/>
      <c r="F135" s="353"/>
      <c r="G135" s="351" t="s">
        <v>48</v>
      </c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3"/>
      <c r="BC135" s="351" t="s">
        <v>66</v>
      </c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3"/>
      <c r="BS135" s="351" t="s">
        <v>68</v>
      </c>
      <c r="BT135" s="352"/>
      <c r="BU135" s="352"/>
      <c r="BV135" s="352"/>
      <c r="BW135" s="352"/>
      <c r="BX135" s="352"/>
      <c r="BY135" s="352"/>
      <c r="BZ135" s="352"/>
      <c r="CA135" s="352"/>
      <c r="CB135" s="352"/>
      <c r="CC135" s="352"/>
      <c r="CD135" s="352"/>
      <c r="CE135" s="352"/>
      <c r="CF135" s="352"/>
      <c r="CG135" s="352"/>
      <c r="CH135" s="353"/>
      <c r="CI135" s="351" t="s">
        <v>67</v>
      </c>
      <c r="CJ135" s="352"/>
      <c r="CK135" s="352"/>
      <c r="CL135" s="352"/>
      <c r="CM135" s="352"/>
      <c r="CN135" s="352"/>
      <c r="CO135" s="352"/>
      <c r="CP135" s="352"/>
      <c r="CQ135" s="352"/>
      <c r="CR135" s="352"/>
      <c r="CS135" s="352"/>
      <c r="CT135" s="352"/>
      <c r="CU135" s="352"/>
      <c r="CV135" s="352"/>
      <c r="CW135" s="352"/>
      <c r="CX135" s="352"/>
      <c r="CY135" s="352"/>
      <c r="CZ135" s="353"/>
      <c r="DA135" s="360"/>
      <c r="DB135" s="360"/>
      <c r="DC135" s="360"/>
      <c r="DD135" s="360"/>
      <c r="DE135" s="360"/>
      <c r="DF135" s="360"/>
      <c r="DG135" s="360"/>
      <c r="DH135" s="360"/>
      <c r="DI135" s="360"/>
      <c r="DJ135" s="360"/>
      <c r="DK135" s="360"/>
      <c r="DL135" s="360"/>
      <c r="DM135" s="360"/>
      <c r="DN135" s="360"/>
      <c r="DO135" s="360"/>
      <c r="DP135" s="360"/>
      <c r="DQ135" s="360"/>
      <c r="DR135" s="360"/>
      <c r="DS135" s="360"/>
      <c r="DT135" s="360"/>
      <c r="DU135" s="360"/>
      <c r="DV135" s="360"/>
      <c r="DW135" s="360"/>
      <c r="DX135" s="360"/>
      <c r="DY135" s="360"/>
      <c r="DZ135" s="360"/>
      <c r="EA135" s="360"/>
      <c r="EB135" s="360"/>
      <c r="EC135" s="360"/>
      <c r="ED135" s="360"/>
      <c r="EE135" s="360"/>
    </row>
    <row r="136" spans="1:135" s="4" customFormat="1" ht="12.75">
      <c r="A136" s="348">
        <v>1</v>
      </c>
      <c r="B136" s="348"/>
      <c r="C136" s="348"/>
      <c r="D136" s="348"/>
      <c r="E136" s="348"/>
      <c r="F136" s="348"/>
      <c r="G136" s="348">
        <v>2</v>
      </c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8"/>
      <c r="AS136" s="348"/>
      <c r="AT136" s="348"/>
      <c r="AU136" s="348"/>
      <c r="AV136" s="348"/>
      <c r="AW136" s="348"/>
      <c r="AX136" s="348"/>
      <c r="AY136" s="348"/>
      <c r="AZ136" s="348"/>
      <c r="BA136" s="348"/>
      <c r="BB136" s="348"/>
      <c r="BC136" s="348">
        <v>4</v>
      </c>
      <c r="BD136" s="348"/>
      <c r="BE136" s="348"/>
      <c r="BF136" s="348"/>
      <c r="BG136" s="348"/>
      <c r="BH136" s="348"/>
      <c r="BI136" s="348"/>
      <c r="BJ136" s="348"/>
      <c r="BK136" s="348"/>
      <c r="BL136" s="348"/>
      <c r="BM136" s="348"/>
      <c r="BN136" s="348"/>
      <c r="BO136" s="348"/>
      <c r="BP136" s="348"/>
      <c r="BQ136" s="348"/>
      <c r="BR136" s="348"/>
      <c r="BS136" s="348">
        <v>5</v>
      </c>
      <c r="BT136" s="348"/>
      <c r="BU136" s="348"/>
      <c r="BV136" s="348"/>
      <c r="BW136" s="348"/>
      <c r="BX136" s="348"/>
      <c r="BY136" s="348"/>
      <c r="BZ136" s="348"/>
      <c r="CA136" s="348"/>
      <c r="CB136" s="348"/>
      <c r="CC136" s="348"/>
      <c r="CD136" s="348"/>
      <c r="CE136" s="348"/>
      <c r="CF136" s="348"/>
      <c r="CG136" s="348"/>
      <c r="CH136" s="348"/>
      <c r="CI136" s="348">
        <v>6</v>
      </c>
      <c r="CJ136" s="348"/>
      <c r="CK136" s="348"/>
      <c r="CL136" s="348"/>
      <c r="CM136" s="348"/>
      <c r="CN136" s="348"/>
      <c r="CO136" s="348"/>
      <c r="CP136" s="348"/>
      <c r="CQ136" s="348"/>
      <c r="CR136" s="348"/>
      <c r="CS136" s="348"/>
      <c r="CT136" s="348"/>
      <c r="CU136" s="348"/>
      <c r="CV136" s="348"/>
      <c r="CW136" s="348"/>
      <c r="CX136" s="348"/>
      <c r="CY136" s="348"/>
      <c r="CZ136" s="348"/>
      <c r="DA136" s="360"/>
      <c r="DB136" s="360"/>
      <c r="DC136" s="360"/>
      <c r="DD136" s="360"/>
      <c r="DE136" s="360"/>
      <c r="DF136" s="360"/>
      <c r="DG136" s="360"/>
      <c r="DH136" s="360"/>
      <c r="DI136" s="360"/>
      <c r="DJ136" s="360"/>
      <c r="DK136" s="360"/>
      <c r="DL136" s="360"/>
      <c r="DM136" s="360"/>
      <c r="DN136" s="360"/>
      <c r="DO136" s="360"/>
      <c r="DP136" s="360"/>
      <c r="DQ136" s="360"/>
      <c r="DR136" s="360"/>
      <c r="DS136" s="360"/>
      <c r="DT136" s="360"/>
      <c r="DU136" s="360"/>
      <c r="DV136" s="360"/>
      <c r="DW136" s="360"/>
      <c r="DX136" s="360"/>
      <c r="DY136" s="360"/>
      <c r="DZ136" s="360"/>
      <c r="EA136" s="360"/>
      <c r="EB136" s="360"/>
      <c r="EC136" s="360"/>
      <c r="ED136" s="360"/>
      <c r="EE136" s="360"/>
    </row>
    <row r="137" spans="1:135" s="5" customFormat="1" ht="15" customHeight="1">
      <c r="A137" s="342"/>
      <c r="B137" s="342"/>
      <c r="C137" s="342"/>
      <c r="D137" s="342"/>
      <c r="E137" s="342"/>
      <c r="F137" s="342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1"/>
      <c r="BD137" s="341"/>
      <c r="BE137" s="341"/>
      <c r="BF137" s="341"/>
      <c r="BG137" s="341"/>
      <c r="BH137" s="341"/>
      <c r="BI137" s="341"/>
      <c r="BJ137" s="341"/>
      <c r="BK137" s="341"/>
      <c r="BL137" s="341"/>
      <c r="BM137" s="341"/>
      <c r="BN137" s="341"/>
      <c r="BO137" s="341"/>
      <c r="BP137" s="341"/>
      <c r="BQ137" s="341"/>
      <c r="BR137" s="341"/>
      <c r="BS137" s="341"/>
      <c r="BT137" s="341"/>
      <c r="BU137" s="341"/>
      <c r="BV137" s="341"/>
      <c r="BW137" s="341"/>
      <c r="BX137" s="341"/>
      <c r="BY137" s="341"/>
      <c r="BZ137" s="341"/>
      <c r="CA137" s="341"/>
      <c r="CB137" s="341"/>
      <c r="CC137" s="341"/>
      <c r="CD137" s="341"/>
      <c r="CE137" s="341"/>
      <c r="CF137" s="341"/>
      <c r="CG137" s="341"/>
      <c r="CH137" s="341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60"/>
      <c r="DB137" s="360"/>
      <c r="DC137" s="360"/>
      <c r="DD137" s="360"/>
      <c r="DE137" s="360"/>
      <c r="DF137" s="360"/>
      <c r="DG137" s="360"/>
      <c r="DH137" s="360"/>
      <c r="DI137" s="360"/>
      <c r="DJ137" s="360"/>
      <c r="DK137" s="360"/>
      <c r="DL137" s="360"/>
      <c r="DM137" s="360"/>
      <c r="DN137" s="360"/>
      <c r="DO137" s="360"/>
      <c r="DP137" s="360"/>
      <c r="DQ137" s="360"/>
      <c r="DR137" s="360"/>
      <c r="DS137" s="360"/>
      <c r="DT137" s="360"/>
      <c r="DU137" s="360"/>
      <c r="DV137" s="360"/>
      <c r="DW137" s="360"/>
      <c r="DX137" s="360"/>
      <c r="DY137" s="360"/>
      <c r="DZ137" s="360"/>
      <c r="EA137" s="360"/>
      <c r="EB137" s="360"/>
      <c r="EC137" s="360"/>
      <c r="ED137" s="360"/>
      <c r="EE137" s="360"/>
    </row>
    <row r="138" spans="1:135" s="5" customFormat="1" ht="15" customHeight="1" hidden="1">
      <c r="A138" s="342"/>
      <c r="B138" s="342"/>
      <c r="C138" s="342"/>
      <c r="D138" s="342"/>
      <c r="E138" s="342"/>
      <c r="F138" s="342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1"/>
      <c r="BD138" s="341"/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4"/>
      <c r="CJ138" s="344"/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60"/>
      <c r="DB138" s="360"/>
      <c r="DC138" s="360"/>
      <c r="DD138" s="360"/>
      <c r="DE138" s="360"/>
      <c r="DF138" s="360"/>
      <c r="DG138" s="360"/>
      <c r="DH138" s="360"/>
      <c r="DI138" s="360"/>
      <c r="DJ138" s="360"/>
      <c r="DK138" s="360"/>
      <c r="DL138" s="360"/>
      <c r="DM138" s="360"/>
      <c r="DN138" s="360"/>
      <c r="DO138" s="360"/>
      <c r="DP138" s="360"/>
      <c r="DQ138" s="360"/>
      <c r="DR138" s="360"/>
      <c r="DS138" s="360"/>
      <c r="DT138" s="360"/>
      <c r="DU138" s="360"/>
      <c r="DV138" s="360"/>
      <c r="DW138" s="360"/>
      <c r="DX138" s="360"/>
      <c r="DY138" s="360"/>
      <c r="DZ138" s="360"/>
      <c r="EA138" s="360"/>
      <c r="EB138" s="360"/>
      <c r="EC138" s="360"/>
      <c r="ED138" s="360"/>
      <c r="EE138" s="360"/>
    </row>
    <row r="139" spans="1:135" s="5" customFormat="1" ht="15" customHeight="1">
      <c r="A139" s="342"/>
      <c r="B139" s="342"/>
      <c r="C139" s="342"/>
      <c r="D139" s="342"/>
      <c r="E139" s="342"/>
      <c r="F139" s="342"/>
      <c r="G139" s="345" t="s">
        <v>8</v>
      </c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6"/>
      <c r="BC139" s="341" t="s">
        <v>9</v>
      </c>
      <c r="BD139" s="341"/>
      <c r="BE139" s="341"/>
      <c r="BF139" s="341"/>
      <c r="BG139" s="341"/>
      <c r="BH139" s="341"/>
      <c r="BI139" s="341"/>
      <c r="BJ139" s="341"/>
      <c r="BK139" s="341"/>
      <c r="BL139" s="341"/>
      <c r="BM139" s="341"/>
      <c r="BN139" s="341"/>
      <c r="BO139" s="341"/>
      <c r="BP139" s="341"/>
      <c r="BQ139" s="341"/>
      <c r="BR139" s="341"/>
      <c r="BS139" s="341" t="s">
        <v>9</v>
      </c>
      <c r="BT139" s="341"/>
      <c r="BU139" s="341"/>
      <c r="BV139" s="341"/>
      <c r="BW139" s="341"/>
      <c r="BX139" s="341"/>
      <c r="BY139" s="341"/>
      <c r="BZ139" s="341"/>
      <c r="CA139" s="341"/>
      <c r="CB139" s="341"/>
      <c r="CC139" s="341"/>
      <c r="CD139" s="341"/>
      <c r="CE139" s="341"/>
      <c r="CF139" s="341"/>
      <c r="CG139" s="341"/>
      <c r="CH139" s="341"/>
      <c r="CI139" s="341" t="s">
        <v>9</v>
      </c>
      <c r="CJ139" s="341"/>
      <c r="CK139" s="341"/>
      <c r="CL139" s="341"/>
      <c r="CM139" s="341"/>
      <c r="CN139" s="341"/>
      <c r="CO139" s="341"/>
      <c r="CP139" s="341"/>
      <c r="CQ139" s="341"/>
      <c r="CR139" s="341"/>
      <c r="CS139" s="341"/>
      <c r="CT139" s="341"/>
      <c r="CU139" s="341"/>
      <c r="CV139" s="341"/>
      <c r="CW139" s="341"/>
      <c r="CX139" s="341"/>
      <c r="CY139" s="341"/>
      <c r="CZ139" s="341"/>
      <c r="DA139" s="360"/>
      <c r="DB139" s="360"/>
      <c r="DC139" s="360"/>
      <c r="DD139" s="360"/>
      <c r="DE139" s="360"/>
      <c r="DF139" s="360"/>
      <c r="DG139" s="360"/>
      <c r="DH139" s="360"/>
      <c r="DI139" s="360"/>
      <c r="DJ139" s="360"/>
      <c r="DK139" s="360"/>
      <c r="DL139" s="360"/>
      <c r="DM139" s="360"/>
      <c r="DN139" s="360"/>
      <c r="DO139" s="360"/>
      <c r="DP139" s="360"/>
      <c r="DQ139" s="360"/>
      <c r="DR139" s="360"/>
      <c r="DS139" s="360"/>
      <c r="DT139" s="360"/>
      <c r="DU139" s="360"/>
      <c r="DV139" s="360"/>
      <c r="DW139" s="360"/>
      <c r="DX139" s="360"/>
      <c r="DY139" s="360"/>
      <c r="DZ139" s="360"/>
      <c r="EA139" s="360"/>
      <c r="EB139" s="360"/>
      <c r="EC139" s="360"/>
      <c r="ED139" s="360"/>
      <c r="EE139" s="360"/>
    </row>
    <row r="140" spans="1:135" s="5" customFormat="1" ht="15" customHeight="1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368"/>
      <c r="BG140" s="368"/>
      <c r="BH140" s="368"/>
      <c r="BI140" s="368"/>
      <c r="BJ140" s="368"/>
      <c r="BK140" s="368"/>
      <c r="BL140" s="368"/>
      <c r="BM140" s="368"/>
      <c r="BN140" s="368"/>
      <c r="BO140" s="368"/>
      <c r="BP140" s="368"/>
      <c r="BQ140" s="368"/>
      <c r="BR140" s="368"/>
      <c r="BS140" s="368"/>
      <c r="BT140" s="368"/>
      <c r="BU140" s="368"/>
      <c r="BV140" s="368"/>
      <c r="BW140" s="368"/>
      <c r="BX140" s="368"/>
      <c r="BY140" s="368"/>
      <c r="BZ140" s="368"/>
      <c r="CA140" s="368"/>
      <c r="CB140" s="368"/>
      <c r="CC140" s="368"/>
      <c r="CD140" s="368"/>
      <c r="CE140" s="368"/>
      <c r="CF140" s="368"/>
      <c r="CG140" s="368"/>
      <c r="CH140" s="368"/>
      <c r="CI140" s="368"/>
      <c r="CJ140" s="368"/>
      <c r="CK140" s="368"/>
      <c r="CL140" s="368"/>
      <c r="CM140" s="368"/>
      <c r="CN140" s="368"/>
      <c r="CO140" s="368"/>
      <c r="CP140" s="368"/>
      <c r="CQ140" s="368"/>
      <c r="CR140" s="368"/>
      <c r="CS140" s="368"/>
      <c r="CT140" s="368"/>
      <c r="CU140" s="368"/>
      <c r="CV140" s="368"/>
      <c r="CW140" s="368"/>
      <c r="CX140" s="368"/>
      <c r="CY140" s="368"/>
      <c r="CZ140" s="368"/>
      <c r="DA140" s="360"/>
      <c r="DB140" s="360"/>
      <c r="DC140" s="360"/>
      <c r="DD140" s="360"/>
      <c r="DE140" s="360"/>
      <c r="DF140" s="360"/>
      <c r="DG140" s="360"/>
      <c r="DH140" s="360"/>
      <c r="DI140" s="360"/>
      <c r="DJ140" s="360"/>
      <c r="DK140" s="360"/>
      <c r="DL140" s="360"/>
      <c r="DM140" s="360"/>
      <c r="DN140" s="360"/>
      <c r="DO140" s="360"/>
      <c r="DP140" s="360"/>
      <c r="DQ140" s="360"/>
      <c r="DR140" s="360"/>
      <c r="DS140" s="360"/>
      <c r="DT140" s="360"/>
      <c r="DU140" s="360"/>
      <c r="DV140" s="360"/>
      <c r="DW140" s="360"/>
      <c r="DX140" s="360"/>
      <c r="DY140" s="360"/>
      <c r="DZ140" s="360"/>
      <c r="EA140" s="360"/>
      <c r="EB140" s="360"/>
      <c r="EC140" s="360"/>
      <c r="ED140" s="360"/>
      <c r="EE140" s="360"/>
    </row>
    <row r="141" spans="1:135" s="6" customFormat="1" ht="13.5">
      <c r="A141" s="360" t="s">
        <v>205</v>
      </c>
      <c r="B141" s="360"/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  <c r="DH141" s="360"/>
      <c r="DI141" s="360"/>
      <c r="DJ141" s="360"/>
      <c r="DK141" s="360"/>
      <c r="DL141" s="360"/>
      <c r="DM141" s="360"/>
      <c r="DN141" s="360"/>
      <c r="DO141" s="360"/>
      <c r="DP141" s="360"/>
      <c r="DQ141" s="360"/>
      <c r="DR141" s="360"/>
      <c r="DS141" s="360"/>
      <c r="DT141" s="360"/>
      <c r="DU141" s="360"/>
      <c r="DV141" s="360"/>
      <c r="DW141" s="360"/>
      <c r="DX141" s="360"/>
      <c r="DY141" s="360"/>
      <c r="DZ141" s="360"/>
      <c r="EA141" s="360"/>
      <c r="EB141" s="360"/>
      <c r="EC141" s="360"/>
      <c r="ED141" s="360"/>
      <c r="EE141" s="360"/>
    </row>
    <row r="142" spans="1:135" s="2" customFormat="1" ht="10.5" customHeight="1">
      <c r="A142" s="362"/>
      <c r="B142" s="362"/>
      <c r="C142" s="362"/>
      <c r="D142" s="362"/>
      <c r="E142" s="362"/>
      <c r="F142" s="362"/>
      <c r="G142" s="362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 s="362"/>
      <c r="BP142" s="362"/>
      <c r="BQ142" s="362"/>
      <c r="BR142" s="362"/>
      <c r="BS142" s="362"/>
      <c r="BT142" s="362"/>
      <c r="BU142" s="362"/>
      <c r="BV142" s="362"/>
      <c r="BW142" s="362"/>
      <c r="BX142" s="362"/>
      <c r="BY142" s="362"/>
      <c r="BZ142" s="362"/>
      <c r="CA142" s="362"/>
      <c r="CB142" s="362"/>
      <c r="CC142" s="362"/>
      <c r="CD142" s="362"/>
      <c r="CE142" s="362"/>
      <c r="CF142" s="362"/>
      <c r="CG142" s="362"/>
      <c r="CH142" s="362"/>
      <c r="CI142" s="362"/>
      <c r="CJ142" s="362"/>
      <c r="CK142" s="362"/>
      <c r="CL142" s="362"/>
      <c r="CM142" s="362"/>
      <c r="CN142" s="362"/>
      <c r="CO142" s="362"/>
      <c r="CP142" s="362"/>
      <c r="CQ142" s="362"/>
      <c r="CR142" s="362"/>
      <c r="CS142" s="362"/>
      <c r="CT142" s="362"/>
      <c r="CU142" s="362"/>
      <c r="CV142" s="362"/>
      <c r="CW142" s="362"/>
      <c r="CX142" s="362"/>
      <c r="CY142" s="362"/>
      <c r="CZ142" s="362"/>
      <c r="DA142" s="360"/>
      <c r="DB142" s="360"/>
      <c r="DC142" s="360"/>
      <c r="DD142" s="360"/>
      <c r="DE142" s="360"/>
      <c r="DF142" s="360"/>
      <c r="DG142" s="360"/>
      <c r="DH142" s="360"/>
      <c r="DI142" s="360"/>
      <c r="DJ142" s="360"/>
      <c r="DK142" s="360"/>
      <c r="DL142" s="360"/>
      <c r="DM142" s="360"/>
      <c r="DN142" s="360"/>
      <c r="DO142" s="360"/>
      <c r="DP142" s="360"/>
      <c r="DQ142" s="360"/>
      <c r="DR142" s="360"/>
      <c r="DS142" s="360"/>
      <c r="DT142" s="360"/>
      <c r="DU142" s="360"/>
      <c r="DV142" s="360"/>
      <c r="DW142" s="360"/>
      <c r="DX142" s="360"/>
      <c r="DY142" s="360"/>
      <c r="DZ142" s="360"/>
      <c r="EA142" s="360"/>
      <c r="EB142" s="360"/>
      <c r="EC142" s="360"/>
      <c r="ED142" s="360"/>
      <c r="EE142" s="360"/>
    </row>
    <row r="143" spans="1:135" s="3" customFormat="1" ht="45" customHeight="1">
      <c r="A143" s="351" t="s">
        <v>0</v>
      </c>
      <c r="B143" s="352"/>
      <c r="C143" s="352"/>
      <c r="D143" s="352"/>
      <c r="E143" s="352"/>
      <c r="F143" s="353"/>
      <c r="G143" s="351" t="s">
        <v>14</v>
      </c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3"/>
      <c r="BC143" s="351" t="s">
        <v>69</v>
      </c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3"/>
      <c r="BS143" s="351" t="s">
        <v>70</v>
      </c>
      <c r="BT143" s="352"/>
      <c r="BU143" s="352"/>
      <c r="BV143" s="352"/>
      <c r="BW143" s="352"/>
      <c r="BX143" s="352"/>
      <c r="BY143" s="352"/>
      <c r="BZ143" s="352"/>
      <c r="CA143" s="352"/>
      <c r="CB143" s="352"/>
      <c r="CC143" s="352"/>
      <c r="CD143" s="352"/>
      <c r="CE143" s="352"/>
      <c r="CF143" s="352"/>
      <c r="CG143" s="352"/>
      <c r="CH143" s="353"/>
      <c r="CI143" s="351" t="s">
        <v>71</v>
      </c>
      <c r="CJ143" s="352"/>
      <c r="CK143" s="352"/>
      <c r="CL143" s="352"/>
      <c r="CM143" s="352"/>
      <c r="CN143" s="352"/>
      <c r="CO143" s="352"/>
      <c r="CP143" s="352"/>
      <c r="CQ143" s="352"/>
      <c r="CR143" s="352"/>
      <c r="CS143" s="352"/>
      <c r="CT143" s="352"/>
      <c r="CU143" s="352"/>
      <c r="CV143" s="352"/>
      <c r="CW143" s="352"/>
      <c r="CX143" s="352"/>
      <c r="CY143" s="352"/>
      <c r="CZ143" s="353"/>
      <c r="DA143" s="360"/>
      <c r="DB143" s="360"/>
      <c r="DC143" s="360"/>
      <c r="DD143" s="360"/>
      <c r="DE143" s="360"/>
      <c r="DF143" s="360"/>
      <c r="DG143" s="360"/>
      <c r="DH143" s="360"/>
      <c r="DI143" s="360"/>
      <c r="DJ143" s="360"/>
      <c r="DK143" s="360"/>
      <c r="DL143" s="360"/>
      <c r="DM143" s="360"/>
      <c r="DN143" s="360"/>
      <c r="DO143" s="360"/>
      <c r="DP143" s="360"/>
      <c r="DQ143" s="360"/>
      <c r="DR143" s="360"/>
      <c r="DS143" s="360"/>
      <c r="DT143" s="360"/>
      <c r="DU143" s="360"/>
      <c r="DV143" s="360"/>
      <c r="DW143" s="360"/>
      <c r="DX143" s="360"/>
      <c r="DY143" s="360"/>
      <c r="DZ143" s="360"/>
      <c r="EA143" s="360"/>
      <c r="EB143" s="360"/>
      <c r="EC143" s="360"/>
      <c r="ED143" s="360"/>
      <c r="EE143" s="360"/>
    </row>
    <row r="144" spans="1:135" s="4" customFormat="1" ht="12.75">
      <c r="A144" s="348">
        <v>1</v>
      </c>
      <c r="B144" s="348"/>
      <c r="C144" s="348"/>
      <c r="D144" s="348"/>
      <c r="E144" s="348"/>
      <c r="F144" s="348"/>
      <c r="G144" s="348">
        <v>2</v>
      </c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>
        <v>3</v>
      </c>
      <c r="BD144" s="348"/>
      <c r="BE144" s="348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  <c r="BR144" s="348"/>
      <c r="BS144" s="348">
        <v>4</v>
      </c>
      <c r="BT144" s="348"/>
      <c r="BU144" s="348"/>
      <c r="BV144" s="348"/>
      <c r="BW144" s="348"/>
      <c r="BX144" s="348"/>
      <c r="BY144" s="348"/>
      <c r="BZ144" s="348"/>
      <c r="CA144" s="348"/>
      <c r="CB144" s="348"/>
      <c r="CC144" s="348"/>
      <c r="CD144" s="348"/>
      <c r="CE144" s="348"/>
      <c r="CF144" s="348"/>
      <c r="CG144" s="348"/>
      <c r="CH144" s="348"/>
      <c r="CI144" s="348">
        <v>5</v>
      </c>
      <c r="CJ144" s="348"/>
      <c r="CK144" s="348"/>
      <c r="CL144" s="348"/>
      <c r="CM144" s="348"/>
      <c r="CN144" s="348"/>
      <c r="CO144" s="348"/>
      <c r="CP144" s="348"/>
      <c r="CQ144" s="348"/>
      <c r="CR144" s="348"/>
      <c r="CS144" s="348"/>
      <c r="CT144" s="348"/>
      <c r="CU144" s="348"/>
      <c r="CV144" s="348"/>
      <c r="CW144" s="348"/>
      <c r="CX144" s="348"/>
      <c r="CY144" s="348"/>
      <c r="CZ144" s="348"/>
      <c r="DA144" s="360"/>
      <c r="DB144" s="360"/>
      <c r="DC144" s="360"/>
      <c r="DD144" s="360"/>
      <c r="DE144" s="360"/>
      <c r="DF144" s="360"/>
      <c r="DG144" s="360"/>
      <c r="DH144" s="360"/>
      <c r="DI144" s="360"/>
      <c r="DJ144" s="360"/>
      <c r="DK144" s="360"/>
      <c r="DL144" s="360"/>
      <c r="DM144" s="360"/>
      <c r="DN144" s="360"/>
      <c r="DO144" s="360"/>
      <c r="DP144" s="360"/>
      <c r="DQ144" s="360"/>
      <c r="DR144" s="360"/>
      <c r="DS144" s="360"/>
      <c r="DT144" s="360"/>
      <c r="DU144" s="360"/>
      <c r="DV144" s="360"/>
      <c r="DW144" s="360"/>
      <c r="DX144" s="360"/>
      <c r="DY144" s="360"/>
      <c r="DZ144" s="360"/>
      <c r="EA144" s="360"/>
      <c r="EB144" s="360"/>
      <c r="EC144" s="360"/>
      <c r="ED144" s="360"/>
      <c r="EE144" s="360"/>
    </row>
    <row r="145" spans="1:135" s="4" customFormat="1" ht="12.75">
      <c r="A145" s="342"/>
      <c r="B145" s="342"/>
      <c r="C145" s="342"/>
      <c r="D145" s="342"/>
      <c r="E145" s="342"/>
      <c r="F145" s="342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  <c r="AL145" s="347"/>
      <c r="AM145" s="347"/>
      <c r="AN145" s="347"/>
      <c r="AO145" s="347"/>
      <c r="AP145" s="347"/>
      <c r="AQ145" s="347"/>
      <c r="AR145" s="347"/>
      <c r="AS145" s="347"/>
      <c r="AT145" s="347"/>
      <c r="AU145" s="347"/>
      <c r="AV145" s="347"/>
      <c r="AW145" s="347"/>
      <c r="AX145" s="347"/>
      <c r="AY145" s="347"/>
      <c r="AZ145" s="347"/>
      <c r="BA145" s="347"/>
      <c r="BB145" s="347"/>
      <c r="BC145" s="341"/>
      <c r="BD145" s="341"/>
      <c r="BE145" s="341"/>
      <c r="BF145" s="341"/>
      <c r="BG145" s="341"/>
      <c r="BH145" s="341"/>
      <c r="BI145" s="341"/>
      <c r="BJ145" s="341"/>
      <c r="BK145" s="341"/>
      <c r="BL145" s="341"/>
      <c r="BM145" s="341"/>
      <c r="BN145" s="341"/>
      <c r="BO145" s="341"/>
      <c r="BP145" s="341"/>
      <c r="BQ145" s="341"/>
      <c r="BR145" s="341"/>
      <c r="BS145" s="341"/>
      <c r="BT145" s="341"/>
      <c r="BU145" s="341"/>
      <c r="BV145" s="341"/>
      <c r="BW145" s="341"/>
      <c r="BX145" s="341"/>
      <c r="BY145" s="341"/>
      <c r="BZ145" s="341"/>
      <c r="CA145" s="341"/>
      <c r="CB145" s="341"/>
      <c r="CC145" s="341"/>
      <c r="CD145" s="341"/>
      <c r="CE145" s="341"/>
      <c r="CF145" s="341"/>
      <c r="CG145" s="341"/>
      <c r="CH145" s="341"/>
      <c r="CI145" s="344"/>
      <c r="CJ145" s="344"/>
      <c r="CK145" s="344"/>
      <c r="CL145" s="344"/>
      <c r="CM145" s="344"/>
      <c r="CN145" s="344"/>
      <c r="CO145" s="344"/>
      <c r="CP145" s="344"/>
      <c r="CQ145" s="344"/>
      <c r="CR145" s="344"/>
      <c r="CS145" s="344"/>
      <c r="CT145" s="344"/>
      <c r="CU145" s="344"/>
      <c r="CV145" s="344"/>
      <c r="CW145" s="344"/>
      <c r="CX145" s="344"/>
      <c r="CY145" s="344"/>
      <c r="CZ145" s="344"/>
      <c r="DA145" s="360"/>
      <c r="DB145" s="360"/>
      <c r="DC145" s="360"/>
      <c r="DD145" s="360"/>
      <c r="DE145" s="360"/>
      <c r="DF145" s="360"/>
      <c r="DG145" s="360"/>
      <c r="DH145" s="360"/>
      <c r="DI145" s="360"/>
      <c r="DJ145" s="360"/>
      <c r="DK145" s="360"/>
      <c r="DL145" s="360"/>
      <c r="DM145" s="360"/>
      <c r="DN145" s="360"/>
      <c r="DO145" s="360"/>
      <c r="DP145" s="360"/>
      <c r="DQ145" s="360"/>
      <c r="DR145" s="360"/>
      <c r="DS145" s="360"/>
      <c r="DT145" s="360"/>
      <c r="DU145" s="360"/>
      <c r="DV145" s="360"/>
      <c r="DW145" s="360"/>
      <c r="DX145" s="360"/>
      <c r="DY145" s="360"/>
      <c r="DZ145" s="360"/>
      <c r="EA145" s="360"/>
      <c r="EB145" s="360"/>
      <c r="EC145" s="360"/>
      <c r="ED145" s="360"/>
      <c r="EE145" s="360"/>
    </row>
    <row r="146" spans="1:135" s="4" customFormat="1" ht="12.75" hidden="1">
      <c r="A146" s="342"/>
      <c r="B146" s="342"/>
      <c r="C146" s="342"/>
      <c r="D146" s="342"/>
      <c r="E146" s="342"/>
      <c r="F146" s="342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  <c r="V146" s="347"/>
      <c r="W146" s="347"/>
      <c r="X146" s="347"/>
      <c r="Y146" s="347"/>
      <c r="Z146" s="347"/>
      <c r="AA146" s="347"/>
      <c r="AB146" s="347"/>
      <c r="AC146" s="347"/>
      <c r="AD146" s="347"/>
      <c r="AE146" s="347"/>
      <c r="AF146" s="347"/>
      <c r="AG146" s="347"/>
      <c r="AH146" s="347"/>
      <c r="AI146" s="347"/>
      <c r="AJ146" s="347"/>
      <c r="AK146" s="347"/>
      <c r="AL146" s="347"/>
      <c r="AM146" s="347"/>
      <c r="AN146" s="347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7"/>
      <c r="BC146" s="341"/>
      <c r="BD146" s="341"/>
      <c r="BE146" s="341"/>
      <c r="BF146" s="341"/>
      <c r="BG146" s="341"/>
      <c r="BH146" s="341"/>
      <c r="BI146" s="341"/>
      <c r="BJ146" s="341"/>
      <c r="BK146" s="341"/>
      <c r="BL146" s="341"/>
      <c r="BM146" s="341"/>
      <c r="BN146" s="341"/>
      <c r="BO146" s="341"/>
      <c r="BP146" s="341"/>
      <c r="BQ146" s="341"/>
      <c r="BR146" s="341"/>
      <c r="BS146" s="341"/>
      <c r="BT146" s="341"/>
      <c r="BU146" s="341"/>
      <c r="BV146" s="341"/>
      <c r="BW146" s="341"/>
      <c r="BX146" s="341"/>
      <c r="BY146" s="341"/>
      <c r="BZ146" s="341"/>
      <c r="CA146" s="341"/>
      <c r="CB146" s="341"/>
      <c r="CC146" s="341"/>
      <c r="CD146" s="341"/>
      <c r="CE146" s="341"/>
      <c r="CF146" s="341"/>
      <c r="CG146" s="341"/>
      <c r="CH146" s="341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60"/>
      <c r="DB146" s="360"/>
      <c r="DC146" s="360"/>
      <c r="DD146" s="360"/>
      <c r="DE146" s="360"/>
      <c r="DF146" s="360"/>
      <c r="DG146" s="360"/>
      <c r="DH146" s="360"/>
      <c r="DI146" s="360"/>
      <c r="DJ146" s="360"/>
      <c r="DK146" s="360"/>
      <c r="DL146" s="360"/>
      <c r="DM146" s="360"/>
      <c r="DN146" s="360"/>
      <c r="DO146" s="360"/>
      <c r="DP146" s="360"/>
      <c r="DQ146" s="360"/>
      <c r="DR146" s="360"/>
      <c r="DS146" s="360"/>
      <c r="DT146" s="360"/>
      <c r="DU146" s="360"/>
      <c r="DV146" s="360"/>
      <c r="DW146" s="360"/>
      <c r="DX146" s="360"/>
      <c r="DY146" s="360"/>
      <c r="DZ146" s="360"/>
      <c r="EA146" s="360"/>
      <c r="EB146" s="360"/>
      <c r="EC146" s="360"/>
      <c r="ED146" s="360"/>
      <c r="EE146" s="360"/>
    </row>
    <row r="147" spans="1:135" s="4" customFormat="1" ht="12.75" hidden="1">
      <c r="A147" s="342"/>
      <c r="B147" s="342"/>
      <c r="C147" s="342"/>
      <c r="D147" s="342"/>
      <c r="E147" s="342"/>
      <c r="F147" s="342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7"/>
      <c r="Y147" s="347"/>
      <c r="Z147" s="347"/>
      <c r="AA147" s="347"/>
      <c r="AB147" s="347"/>
      <c r="AC147" s="347"/>
      <c r="AD147" s="347"/>
      <c r="AE147" s="347"/>
      <c r="AF147" s="347"/>
      <c r="AG147" s="347"/>
      <c r="AH147" s="347"/>
      <c r="AI147" s="347"/>
      <c r="AJ147" s="347"/>
      <c r="AK147" s="347"/>
      <c r="AL147" s="347"/>
      <c r="AM147" s="347"/>
      <c r="AN147" s="347"/>
      <c r="AO147" s="347"/>
      <c r="AP147" s="347"/>
      <c r="AQ147" s="347"/>
      <c r="AR147" s="347"/>
      <c r="AS147" s="347"/>
      <c r="AT147" s="347"/>
      <c r="AU147" s="347"/>
      <c r="AV147" s="347"/>
      <c r="AW147" s="347"/>
      <c r="AX147" s="347"/>
      <c r="AY147" s="347"/>
      <c r="AZ147" s="347"/>
      <c r="BA147" s="347"/>
      <c r="BB147" s="347"/>
      <c r="BC147" s="341"/>
      <c r="BD147" s="341"/>
      <c r="BE147" s="341"/>
      <c r="BF147" s="341"/>
      <c r="BG147" s="341"/>
      <c r="BH147" s="341"/>
      <c r="BI147" s="341"/>
      <c r="BJ147" s="341"/>
      <c r="BK147" s="341"/>
      <c r="BL147" s="341"/>
      <c r="BM147" s="341"/>
      <c r="BN147" s="341"/>
      <c r="BO147" s="341"/>
      <c r="BP147" s="341"/>
      <c r="BQ147" s="341"/>
      <c r="BR147" s="341"/>
      <c r="BS147" s="341"/>
      <c r="BT147" s="341"/>
      <c r="BU147" s="341"/>
      <c r="BV147" s="341"/>
      <c r="BW147" s="341"/>
      <c r="BX147" s="341"/>
      <c r="BY147" s="341"/>
      <c r="BZ147" s="341"/>
      <c r="CA147" s="341"/>
      <c r="CB147" s="341"/>
      <c r="CC147" s="341"/>
      <c r="CD147" s="341"/>
      <c r="CE147" s="341"/>
      <c r="CF147" s="341"/>
      <c r="CG147" s="341"/>
      <c r="CH147" s="341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60"/>
      <c r="DB147" s="360"/>
      <c r="DC147" s="360"/>
      <c r="DD147" s="360"/>
      <c r="DE147" s="360"/>
      <c r="DF147" s="360"/>
      <c r="DG147" s="360"/>
      <c r="DH147" s="360"/>
      <c r="DI147" s="360"/>
      <c r="DJ147" s="360"/>
      <c r="DK147" s="360"/>
      <c r="DL147" s="360"/>
      <c r="DM147" s="360"/>
      <c r="DN147" s="360"/>
      <c r="DO147" s="360"/>
      <c r="DP147" s="360"/>
      <c r="DQ147" s="360"/>
      <c r="DR147" s="360"/>
      <c r="DS147" s="360"/>
      <c r="DT147" s="360"/>
      <c r="DU147" s="360"/>
      <c r="DV147" s="360"/>
      <c r="DW147" s="360"/>
      <c r="DX147" s="360"/>
      <c r="DY147" s="360"/>
      <c r="DZ147" s="360"/>
      <c r="EA147" s="360"/>
      <c r="EB147" s="360"/>
      <c r="EC147" s="360"/>
      <c r="ED147" s="360"/>
      <c r="EE147" s="360"/>
    </row>
    <row r="148" spans="1:135" s="4" customFormat="1" ht="12.75" hidden="1">
      <c r="A148" s="342"/>
      <c r="B148" s="342"/>
      <c r="C148" s="342"/>
      <c r="D148" s="342"/>
      <c r="E148" s="342"/>
      <c r="F148" s="342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47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47"/>
      <c r="AJ148" s="347"/>
      <c r="AK148" s="347"/>
      <c r="AL148" s="347"/>
      <c r="AM148" s="347"/>
      <c r="AN148" s="347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7"/>
      <c r="BB148" s="347"/>
      <c r="BC148" s="341"/>
      <c r="BD148" s="341"/>
      <c r="BE148" s="341"/>
      <c r="BF148" s="341"/>
      <c r="BG148" s="341"/>
      <c r="BH148" s="341"/>
      <c r="BI148" s="341"/>
      <c r="BJ148" s="341"/>
      <c r="BK148" s="341"/>
      <c r="BL148" s="341"/>
      <c r="BM148" s="341"/>
      <c r="BN148" s="341"/>
      <c r="BO148" s="341"/>
      <c r="BP148" s="341"/>
      <c r="BQ148" s="341"/>
      <c r="BR148" s="341"/>
      <c r="BS148" s="341"/>
      <c r="BT148" s="341"/>
      <c r="BU148" s="341"/>
      <c r="BV148" s="341"/>
      <c r="BW148" s="341"/>
      <c r="BX148" s="341"/>
      <c r="BY148" s="341"/>
      <c r="BZ148" s="341"/>
      <c r="CA148" s="341"/>
      <c r="CB148" s="341"/>
      <c r="CC148" s="341"/>
      <c r="CD148" s="341"/>
      <c r="CE148" s="341"/>
      <c r="CF148" s="341"/>
      <c r="CG148" s="341"/>
      <c r="CH148" s="341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60"/>
      <c r="DB148" s="360"/>
      <c r="DC148" s="360"/>
      <c r="DD148" s="360"/>
      <c r="DE148" s="360"/>
      <c r="DF148" s="360"/>
      <c r="DG148" s="360"/>
      <c r="DH148" s="360"/>
      <c r="DI148" s="360"/>
      <c r="DJ148" s="360"/>
      <c r="DK148" s="360"/>
      <c r="DL148" s="360"/>
      <c r="DM148" s="360"/>
      <c r="DN148" s="360"/>
      <c r="DO148" s="360"/>
      <c r="DP148" s="360"/>
      <c r="DQ148" s="360"/>
      <c r="DR148" s="360"/>
      <c r="DS148" s="360"/>
      <c r="DT148" s="360"/>
      <c r="DU148" s="360"/>
      <c r="DV148" s="360"/>
      <c r="DW148" s="360"/>
      <c r="DX148" s="360"/>
      <c r="DY148" s="360"/>
      <c r="DZ148" s="360"/>
      <c r="EA148" s="360"/>
      <c r="EB148" s="360"/>
      <c r="EC148" s="360"/>
      <c r="ED148" s="360"/>
      <c r="EE148" s="360"/>
    </row>
    <row r="149" spans="1:135" s="5" customFormat="1" ht="15" customHeight="1" hidden="1">
      <c r="A149" s="342"/>
      <c r="B149" s="342"/>
      <c r="C149" s="342"/>
      <c r="D149" s="342"/>
      <c r="E149" s="342"/>
      <c r="F149" s="342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/>
      <c r="AJ149" s="347"/>
      <c r="AK149" s="347"/>
      <c r="AL149" s="347"/>
      <c r="AM149" s="347"/>
      <c r="AN149" s="347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7"/>
      <c r="BB149" s="347"/>
      <c r="BC149" s="341"/>
      <c r="BD149" s="341"/>
      <c r="BE149" s="341"/>
      <c r="BF149" s="341"/>
      <c r="BG149" s="341"/>
      <c r="BH149" s="341"/>
      <c r="BI149" s="341"/>
      <c r="BJ149" s="341"/>
      <c r="BK149" s="341"/>
      <c r="BL149" s="341"/>
      <c r="BM149" s="341"/>
      <c r="BN149" s="341"/>
      <c r="BO149" s="341"/>
      <c r="BP149" s="341"/>
      <c r="BQ149" s="341"/>
      <c r="BR149" s="341"/>
      <c r="BS149" s="341"/>
      <c r="BT149" s="341"/>
      <c r="BU149" s="341"/>
      <c r="BV149" s="341"/>
      <c r="BW149" s="341"/>
      <c r="BX149" s="341"/>
      <c r="BY149" s="341"/>
      <c r="BZ149" s="341"/>
      <c r="CA149" s="341"/>
      <c r="CB149" s="341"/>
      <c r="CC149" s="341"/>
      <c r="CD149" s="341"/>
      <c r="CE149" s="341"/>
      <c r="CF149" s="341"/>
      <c r="CG149" s="341"/>
      <c r="CH149" s="341"/>
      <c r="CI149" s="344"/>
      <c r="CJ149" s="344"/>
      <c r="CK149" s="344"/>
      <c r="CL149" s="344"/>
      <c r="CM149" s="344"/>
      <c r="CN149" s="344"/>
      <c r="CO149" s="344"/>
      <c r="CP149" s="344"/>
      <c r="CQ149" s="344"/>
      <c r="CR149" s="344"/>
      <c r="CS149" s="344"/>
      <c r="CT149" s="344"/>
      <c r="CU149" s="344"/>
      <c r="CV149" s="344"/>
      <c r="CW149" s="344"/>
      <c r="CX149" s="344"/>
      <c r="CY149" s="344"/>
      <c r="CZ149" s="344"/>
      <c r="DA149" s="360"/>
      <c r="DB149" s="360"/>
      <c r="DC149" s="360"/>
      <c r="DD149" s="360"/>
      <c r="DE149" s="360"/>
      <c r="DF149" s="360"/>
      <c r="DG149" s="360"/>
      <c r="DH149" s="360"/>
      <c r="DI149" s="360"/>
      <c r="DJ149" s="360"/>
      <c r="DK149" s="360"/>
      <c r="DL149" s="360"/>
      <c r="DM149" s="360"/>
      <c r="DN149" s="360"/>
      <c r="DO149" s="360"/>
      <c r="DP149" s="360"/>
      <c r="DQ149" s="360"/>
      <c r="DR149" s="360"/>
      <c r="DS149" s="360"/>
      <c r="DT149" s="360"/>
      <c r="DU149" s="360"/>
      <c r="DV149" s="360"/>
      <c r="DW149" s="360"/>
      <c r="DX149" s="360"/>
      <c r="DY149" s="360"/>
      <c r="DZ149" s="360"/>
      <c r="EA149" s="360"/>
      <c r="EB149" s="360"/>
      <c r="EC149" s="360"/>
      <c r="ED149" s="360"/>
      <c r="EE149" s="360"/>
    </row>
    <row r="150" spans="1:135" s="5" customFormat="1" ht="15" customHeight="1" hidden="1">
      <c r="A150" s="342"/>
      <c r="B150" s="342"/>
      <c r="C150" s="342"/>
      <c r="D150" s="342"/>
      <c r="E150" s="342"/>
      <c r="F150" s="342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  <c r="V150" s="347"/>
      <c r="W150" s="347"/>
      <c r="X150" s="347"/>
      <c r="Y150" s="347"/>
      <c r="Z150" s="347"/>
      <c r="AA150" s="347"/>
      <c r="AB150" s="347"/>
      <c r="AC150" s="347"/>
      <c r="AD150" s="347"/>
      <c r="AE150" s="347"/>
      <c r="AF150" s="347"/>
      <c r="AG150" s="347"/>
      <c r="AH150" s="347"/>
      <c r="AI150" s="347"/>
      <c r="AJ150" s="347"/>
      <c r="AK150" s="347"/>
      <c r="AL150" s="347"/>
      <c r="AM150" s="347"/>
      <c r="AN150" s="347"/>
      <c r="AO150" s="347"/>
      <c r="AP150" s="347"/>
      <c r="AQ150" s="347"/>
      <c r="AR150" s="347"/>
      <c r="AS150" s="347"/>
      <c r="AT150" s="347"/>
      <c r="AU150" s="347"/>
      <c r="AV150" s="347"/>
      <c r="AW150" s="347"/>
      <c r="AX150" s="347"/>
      <c r="AY150" s="347"/>
      <c r="AZ150" s="347"/>
      <c r="BA150" s="347"/>
      <c r="BB150" s="347"/>
      <c r="BC150" s="341"/>
      <c r="BD150" s="341"/>
      <c r="BE150" s="341"/>
      <c r="BF150" s="341"/>
      <c r="BG150" s="341"/>
      <c r="BH150" s="341"/>
      <c r="BI150" s="341"/>
      <c r="BJ150" s="341"/>
      <c r="BK150" s="341"/>
      <c r="BL150" s="341"/>
      <c r="BM150" s="341"/>
      <c r="BN150" s="341"/>
      <c r="BO150" s="341"/>
      <c r="BP150" s="341"/>
      <c r="BQ150" s="341"/>
      <c r="BR150" s="341"/>
      <c r="BS150" s="341"/>
      <c r="BT150" s="341"/>
      <c r="BU150" s="341"/>
      <c r="BV150" s="341"/>
      <c r="BW150" s="341"/>
      <c r="BX150" s="341"/>
      <c r="BY150" s="341"/>
      <c r="BZ150" s="341"/>
      <c r="CA150" s="341"/>
      <c r="CB150" s="341"/>
      <c r="CC150" s="341"/>
      <c r="CD150" s="341"/>
      <c r="CE150" s="341"/>
      <c r="CF150" s="341"/>
      <c r="CG150" s="341"/>
      <c r="CH150" s="341"/>
      <c r="CI150" s="344"/>
      <c r="CJ150" s="344"/>
      <c r="CK150" s="344"/>
      <c r="CL150" s="344"/>
      <c r="CM150" s="344"/>
      <c r="CN150" s="344"/>
      <c r="CO150" s="344"/>
      <c r="CP150" s="344"/>
      <c r="CQ150" s="344"/>
      <c r="CR150" s="344"/>
      <c r="CS150" s="344"/>
      <c r="CT150" s="344"/>
      <c r="CU150" s="344"/>
      <c r="CV150" s="344"/>
      <c r="CW150" s="344"/>
      <c r="CX150" s="344"/>
      <c r="CY150" s="344"/>
      <c r="CZ150" s="344"/>
      <c r="DA150" s="360"/>
      <c r="DB150" s="360"/>
      <c r="DC150" s="360"/>
      <c r="DD150" s="360"/>
      <c r="DE150" s="360"/>
      <c r="DF150" s="360"/>
      <c r="DG150" s="360"/>
      <c r="DH150" s="360"/>
      <c r="DI150" s="360"/>
      <c r="DJ150" s="360"/>
      <c r="DK150" s="360"/>
      <c r="DL150" s="360"/>
      <c r="DM150" s="360"/>
      <c r="DN150" s="360"/>
      <c r="DO150" s="360"/>
      <c r="DP150" s="360"/>
      <c r="DQ150" s="360"/>
      <c r="DR150" s="360"/>
      <c r="DS150" s="360"/>
      <c r="DT150" s="360"/>
      <c r="DU150" s="360"/>
      <c r="DV150" s="360"/>
      <c r="DW150" s="360"/>
      <c r="DX150" s="360"/>
      <c r="DY150" s="360"/>
      <c r="DZ150" s="360"/>
      <c r="EA150" s="360"/>
      <c r="EB150" s="360"/>
      <c r="EC150" s="360"/>
      <c r="ED150" s="360"/>
      <c r="EE150" s="360"/>
    </row>
    <row r="151" spans="1:135" s="5" customFormat="1" ht="15" customHeight="1">
      <c r="A151" s="342"/>
      <c r="B151" s="342"/>
      <c r="C151" s="342"/>
      <c r="D151" s="342"/>
      <c r="E151" s="342"/>
      <c r="F151" s="342"/>
      <c r="G151" s="345" t="s">
        <v>8</v>
      </c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6"/>
      <c r="BC151" s="341" t="s">
        <v>9</v>
      </c>
      <c r="BD151" s="341"/>
      <c r="BE151" s="341"/>
      <c r="BF151" s="341"/>
      <c r="BG151" s="341"/>
      <c r="BH151" s="341"/>
      <c r="BI151" s="341"/>
      <c r="BJ151" s="341"/>
      <c r="BK151" s="341"/>
      <c r="BL151" s="341"/>
      <c r="BM151" s="341"/>
      <c r="BN151" s="341"/>
      <c r="BO151" s="341"/>
      <c r="BP151" s="341"/>
      <c r="BQ151" s="341"/>
      <c r="BR151" s="341"/>
      <c r="BS151" s="341" t="s">
        <v>9</v>
      </c>
      <c r="BT151" s="341"/>
      <c r="BU151" s="341"/>
      <c r="BV151" s="341"/>
      <c r="BW151" s="341"/>
      <c r="BX151" s="341"/>
      <c r="BY151" s="341"/>
      <c r="BZ151" s="341"/>
      <c r="CA151" s="341"/>
      <c r="CB151" s="341"/>
      <c r="CC151" s="341"/>
      <c r="CD151" s="341"/>
      <c r="CE151" s="341"/>
      <c r="CF151" s="341"/>
      <c r="CG151" s="341"/>
      <c r="CH151" s="341"/>
      <c r="CI151" s="341">
        <f>SUM(CI145:CI150)</f>
        <v>0</v>
      </c>
      <c r="CJ151" s="341"/>
      <c r="CK151" s="341"/>
      <c r="CL151" s="341"/>
      <c r="CM151" s="341"/>
      <c r="CN151" s="341"/>
      <c r="CO151" s="341"/>
      <c r="CP151" s="341"/>
      <c r="CQ151" s="341"/>
      <c r="CR151" s="341"/>
      <c r="CS151" s="341"/>
      <c r="CT151" s="341"/>
      <c r="CU151" s="341"/>
      <c r="CV151" s="341"/>
      <c r="CW151" s="341"/>
      <c r="CX151" s="341"/>
      <c r="CY151" s="341"/>
      <c r="CZ151" s="341"/>
      <c r="DA151" s="360"/>
      <c r="DB151" s="360"/>
      <c r="DC151" s="360"/>
      <c r="DD151" s="360"/>
      <c r="DE151" s="360"/>
      <c r="DF151" s="360"/>
      <c r="DG151" s="360"/>
      <c r="DH151" s="360"/>
      <c r="DI151" s="360"/>
      <c r="DJ151" s="360"/>
      <c r="DK151" s="360"/>
      <c r="DL151" s="360"/>
      <c r="DM151" s="360"/>
      <c r="DN151" s="360"/>
      <c r="DO151" s="360"/>
      <c r="DP151" s="360"/>
      <c r="DQ151" s="360"/>
      <c r="DR151" s="360"/>
      <c r="DS151" s="360"/>
      <c r="DT151" s="360"/>
      <c r="DU151" s="360"/>
      <c r="DV151" s="360"/>
      <c r="DW151" s="360"/>
      <c r="DX151" s="360"/>
      <c r="DY151" s="360"/>
      <c r="DZ151" s="360"/>
      <c r="EA151" s="360"/>
      <c r="EB151" s="360"/>
      <c r="EC151" s="360"/>
      <c r="ED151" s="360"/>
      <c r="EE151" s="360"/>
    </row>
    <row r="152" spans="1:135" s="5" customFormat="1" ht="15" customHeight="1">
      <c r="A152" s="368"/>
      <c r="B152" s="368"/>
      <c r="C152" s="368"/>
      <c r="D152" s="368"/>
      <c r="E152" s="368"/>
      <c r="F152" s="368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36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  <c r="BC152" s="368"/>
      <c r="BD152" s="368"/>
      <c r="BE152" s="368"/>
      <c r="BF152" s="368"/>
      <c r="BG152" s="368"/>
      <c r="BH152" s="368"/>
      <c r="BI152" s="368"/>
      <c r="BJ152" s="368"/>
      <c r="BK152" s="368"/>
      <c r="BL152" s="368"/>
      <c r="BM152" s="368"/>
      <c r="BN152" s="368"/>
      <c r="BO152" s="368"/>
      <c r="BP152" s="368"/>
      <c r="BQ152" s="368"/>
      <c r="BR152" s="368"/>
      <c r="BS152" s="368"/>
      <c r="BT152" s="368"/>
      <c r="BU152" s="368"/>
      <c r="BV152" s="368"/>
      <c r="BW152" s="368"/>
      <c r="BX152" s="368"/>
      <c r="BY152" s="368"/>
      <c r="BZ152" s="368"/>
      <c r="CA152" s="368"/>
      <c r="CB152" s="368"/>
      <c r="CC152" s="368"/>
      <c r="CD152" s="368"/>
      <c r="CE152" s="368"/>
      <c r="CF152" s="368"/>
      <c r="CG152" s="368"/>
      <c r="CH152" s="368"/>
      <c r="CI152" s="368"/>
      <c r="CJ152" s="368"/>
      <c r="CK152" s="368"/>
      <c r="CL152" s="368"/>
      <c r="CM152" s="368"/>
      <c r="CN152" s="368"/>
      <c r="CO152" s="368"/>
      <c r="CP152" s="368"/>
      <c r="CQ152" s="368"/>
      <c r="CR152" s="368"/>
      <c r="CS152" s="368"/>
      <c r="CT152" s="368"/>
      <c r="CU152" s="368"/>
      <c r="CV152" s="368"/>
      <c r="CW152" s="368"/>
      <c r="CX152" s="368"/>
      <c r="CY152" s="368"/>
      <c r="CZ152" s="368"/>
      <c r="DA152" s="360"/>
      <c r="DB152" s="360"/>
      <c r="DC152" s="360"/>
      <c r="DD152" s="360"/>
      <c r="DE152" s="360"/>
      <c r="DF152" s="360"/>
      <c r="DG152" s="360"/>
      <c r="DH152" s="360"/>
      <c r="DI152" s="360"/>
      <c r="DJ152" s="360"/>
      <c r="DK152" s="360"/>
      <c r="DL152" s="360"/>
      <c r="DM152" s="360"/>
      <c r="DN152" s="360"/>
      <c r="DO152" s="360"/>
      <c r="DP152" s="360"/>
      <c r="DQ152" s="360"/>
      <c r="DR152" s="360"/>
      <c r="DS152" s="360"/>
      <c r="DT152" s="360"/>
      <c r="DU152" s="360"/>
      <c r="DV152" s="360"/>
      <c r="DW152" s="360"/>
      <c r="DX152" s="360"/>
      <c r="DY152" s="360"/>
      <c r="DZ152" s="360"/>
      <c r="EA152" s="360"/>
      <c r="EB152" s="360"/>
      <c r="EC152" s="360"/>
      <c r="ED152" s="360"/>
      <c r="EE152" s="360"/>
    </row>
    <row r="153" spans="1:135" s="6" customFormat="1" ht="13.5">
      <c r="A153" s="360" t="s">
        <v>206</v>
      </c>
      <c r="B153" s="360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  <c r="DH153" s="360"/>
      <c r="DI153" s="360"/>
      <c r="DJ153" s="360"/>
      <c r="DK153" s="360"/>
      <c r="DL153" s="360"/>
      <c r="DM153" s="360"/>
      <c r="DN153" s="360"/>
      <c r="DO153" s="360"/>
      <c r="DP153" s="360"/>
      <c r="DQ153" s="360"/>
      <c r="DR153" s="360"/>
      <c r="DS153" s="360"/>
      <c r="DT153" s="360"/>
      <c r="DU153" s="360"/>
      <c r="DV153" s="360"/>
      <c r="DW153" s="360"/>
      <c r="DX153" s="360"/>
      <c r="DY153" s="360"/>
      <c r="DZ153" s="360"/>
      <c r="EA153" s="360"/>
      <c r="EB153" s="360"/>
      <c r="EC153" s="360"/>
      <c r="ED153" s="360"/>
      <c r="EE153" s="360"/>
    </row>
    <row r="154" spans="1:135" s="2" customFormat="1" ht="10.5" customHeight="1">
      <c r="A154" s="362"/>
      <c r="B154" s="362"/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  <c r="BU154" s="362"/>
      <c r="BV154" s="362"/>
      <c r="BW154" s="362"/>
      <c r="BX154" s="362"/>
      <c r="BY154" s="362"/>
      <c r="BZ154" s="362"/>
      <c r="CA154" s="362"/>
      <c r="CB154" s="362"/>
      <c r="CC154" s="362"/>
      <c r="CD154" s="362"/>
      <c r="CE154" s="362"/>
      <c r="CF154" s="362"/>
      <c r="CG154" s="362"/>
      <c r="CH154" s="362"/>
      <c r="CI154" s="362"/>
      <c r="CJ154" s="362"/>
      <c r="CK154" s="362"/>
      <c r="CL154" s="362"/>
      <c r="CM154" s="362"/>
      <c r="CN154" s="362"/>
      <c r="CO154" s="362"/>
      <c r="CP154" s="362"/>
      <c r="CQ154" s="362"/>
      <c r="CR154" s="362"/>
      <c r="CS154" s="362"/>
      <c r="CT154" s="362"/>
      <c r="CU154" s="362"/>
      <c r="CV154" s="362"/>
      <c r="CW154" s="362"/>
      <c r="CX154" s="362"/>
      <c r="CY154" s="362"/>
      <c r="CZ154" s="362"/>
      <c r="DA154" s="360"/>
      <c r="DB154" s="360"/>
      <c r="DC154" s="360"/>
      <c r="DD154" s="360"/>
      <c r="DE154" s="360"/>
      <c r="DF154" s="360"/>
      <c r="DG154" s="360"/>
      <c r="DH154" s="360"/>
      <c r="DI154" s="360"/>
      <c r="DJ154" s="360"/>
      <c r="DK154" s="360"/>
      <c r="DL154" s="360"/>
      <c r="DM154" s="360"/>
      <c r="DN154" s="360"/>
      <c r="DO154" s="360"/>
      <c r="DP154" s="360"/>
      <c r="DQ154" s="360"/>
      <c r="DR154" s="360"/>
      <c r="DS154" s="360"/>
      <c r="DT154" s="360"/>
      <c r="DU154" s="360"/>
      <c r="DV154" s="360"/>
      <c r="DW154" s="360"/>
      <c r="DX154" s="360"/>
      <c r="DY154" s="360"/>
      <c r="DZ154" s="360"/>
      <c r="EA154" s="360"/>
      <c r="EB154" s="360"/>
      <c r="EC154" s="360"/>
      <c r="ED154" s="360"/>
      <c r="EE154" s="360"/>
    </row>
    <row r="155" spans="1:135" s="2" customFormat="1" ht="30" customHeight="1">
      <c r="A155" s="351" t="s">
        <v>0</v>
      </c>
      <c r="B155" s="352"/>
      <c r="C155" s="352"/>
      <c r="D155" s="352"/>
      <c r="E155" s="352"/>
      <c r="F155" s="353"/>
      <c r="G155" s="351" t="s">
        <v>14</v>
      </c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3"/>
      <c r="BS155" s="351" t="s">
        <v>73</v>
      </c>
      <c r="BT155" s="352"/>
      <c r="BU155" s="352"/>
      <c r="BV155" s="352"/>
      <c r="BW155" s="352"/>
      <c r="BX155" s="352"/>
      <c r="BY155" s="352"/>
      <c r="BZ155" s="352"/>
      <c r="CA155" s="352"/>
      <c r="CB155" s="352"/>
      <c r="CC155" s="352"/>
      <c r="CD155" s="352"/>
      <c r="CE155" s="352"/>
      <c r="CF155" s="352"/>
      <c r="CG155" s="352"/>
      <c r="CH155" s="353"/>
      <c r="CI155" s="351" t="s">
        <v>74</v>
      </c>
      <c r="CJ155" s="352"/>
      <c r="CK155" s="352"/>
      <c r="CL155" s="352"/>
      <c r="CM155" s="352"/>
      <c r="CN155" s="352"/>
      <c r="CO155" s="352"/>
      <c r="CP155" s="352"/>
      <c r="CQ155" s="352"/>
      <c r="CR155" s="352"/>
      <c r="CS155" s="352"/>
      <c r="CT155" s="352"/>
      <c r="CU155" s="352"/>
      <c r="CV155" s="352"/>
      <c r="CW155" s="352"/>
      <c r="CX155" s="352"/>
      <c r="CY155" s="352"/>
      <c r="CZ155" s="353"/>
      <c r="DA155" s="360"/>
      <c r="DB155" s="360"/>
      <c r="DC155" s="360"/>
      <c r="DD155" s="360"/>
      <c r="DE155" s="360"/>
      <c r="DF155" s="360"/>
      <c r="DG155" s="360"/>
      <c r="DH155" s="360"/>
      <c r="DI155" s="360"/>
      <c r="DJ155" s="360"/>
      <c r="DK155" s="360"/>
      <c r="DL155" s="360"/>
      <c r="DM155" s="360"/>
      <c r="DN155" s="360"/>
      <c r="DO155" s="360"/>
      <c r="DP155" s="360"/>
      <c r="DQ155" s="360"/>
      <c r="DR155" s="360"/>
      <c r="DS155" s="360"/>
      <c r="DT155" s="360"/>
      <c r="DU155" s="360"/>
      <c r="DV155" s="360"/>
      <c r="DW155" s="360"/>
      <c r="DX155" s="360"/>
      <c r="DY155" s="360"/>
      <c r="DZ155" s="360"/>
      <c r="EA155" s="360"/>
      <c r="EB155" s="360"/>
      <c r="EC155" s="360"/>
      <c r="ED155" s="360"/>
      <c r="EE155" s="360"/>
    </row>
    <row r="156" spans="1:135" ht="12.75">
      <c r="A156" s="348">
        <v>1</v>
      </c>
      <c r="B156" s="348"/>
      <c r="C156" s="348"/>
      <c r="D156" s="348"/>
      <c r="E156" s="348"/>
      <c r="F156" s="348"/>
      <c r="G156" s="348">
        <v>2</v>
      </c>
      <c r="H156" s="348"/>
      <c r="I156" s="348"/>
      <c r="J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Y156" s="348"/>
      <c r="Z156" s="348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8"/>
      <c r="AS156" s="348"/>
      <c r="AT156" s="348"/>
      <c r="AU156" s="348"/>
      <c r="AV156" s="348"/>
      <c r="AW156" s="348"/>
      <c r="AX156" s="348"/>
      <c r="AY156" s="348"/>
      <c r="AZ156" s="348"/>
      <c r="BA156" s="348"/>
      <c r="BB156" s="348"/>
      <c r="BC156" s="348"/>
      <c r="BD156" s="348"/>
      <c r="BE156" s="348"/>
      <c r="BF156" s="348"/>
      <c r="BG156" s="348"/>
      <c r="BH156" s="348"/>
      <c r="BI156" s="348"/>
      <c r="BJ156" s="348"/>
      <c r="BK156" s="348"/>
      <c r="BL156" s="348"/>
      <c r="BM156" s="348"/>
      <c r="BN156" s="348"/>
      <c r="BO156" s="348"/>
      <c r="BP156" s="348"/>
      <c r="BQ156" s="348"/>
      <c r="BR156" s="348"/>
      <c r="BS156" s="348">
        <v>3</v>
      </c>
      <c r="BT156" s="348"/>
      <c r="BU156" s="348"/>
      <c r="BV156" s="348"/>
      <c r="BW156" s="348"/>
      <c r="BX156" s="348"/>
      <c r="BY156" s="348"/>
      <c r="BZ156" s="348"/>
      <c r="CA156" s="348"/>
      <c r="CB156" s="348"/>
      <c r="CC156" s="348"/>
      <c r="CD156" s="348"/>
      <c r="CE156" s="348"/>
      <c r="CF156" s="348"/>
      <c r="CG156" s="348"/>
      <c r="CH156" s="348"/>
      <c r="CI156" s="348">
        <v>4</v>
      </c>
      <c r="CJ156" s="348"/>
      <c r="CK156" s="348"/>
      <c r="CL156" s="348"/>
      <c r="CM156" s="348"/>
      <c r="CN156" s="348"/>
      <c r="CO156" s="348"/>
      <c r="CP156" s="348"/>
      <c r="CQ156" s="348"/>
      <c r="CR156" s="348"/>
      <c r="CS156" s="348"/>
      <c r="CT156" s="348"/>
      <c r="CU156" s="348"/>
      <c r="CV156" s="348"/>
      <c r="CW156" s="348"/>
      <c r="CX156" s="348"/>
      <c r="CY156" s="348"/>
      <c r="CZ156" s="348"/>
      <c r="DA156" s="360"/>
      <c r="DB156" s="360"/>
      <c r="DC156" s="360"/>
      <c r="DD156" s="360"/>
      <c r="DE156" s="360"/>
      <c r="DF156" s="360"/>
      <c r="DG156" s="360"/>
      <c r="DH156" s="360"/>
      <c r="DI156" s="360"/>
      <c r="DJ156" s="360"/>
      <c r="DK156" s="360"/>
      <c r="DL156" s="360"/>
      <c r="DM156" s="360"/>
      <c r="DN156" s="360"/>
      <c r="DO156" s="360"/>
      <c r="DP156" s="360"/>
      <c r="DQ156" s="360"/>
      <c r="DR156" s="360"/>
      <c r="DS156" s="360"/>
      <c r="DT156" s="360"/>
      <c r="DU156" s="360"/>
      <c r="DV156" s="360"/>
      <c r="DW156" s="360"/>
      <c r="DX156" s="360"/>
      <c r="DY156" s="360"/>
      <c r="DZ156" s="360"/>
      <c r="EA156" s="360"/>
      <c r="EB156" s="360"/>
      <c r="EC156" s="360"/>
      <c r="ED156" s="360"/>
      <c r="EE156" s="360"/>
    </row>
    <row r="157" spans="1:135" ht="12.75">
      <c r="A157" s="342"/>
      <c r="B157" s="342"/>
      <c r="C157" s="342"/>
      <c r="D157" s="342"/>
      <c r="E157" s="342"/>
      <c r="F157" s="342"/>
      <c r="G157" s="357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AN157" s="358"/>
      <c r="AO157" s="358"/>
      <c r="AP157" s="358"/>
      <c r="AQ157" s="358"/>
      <c r="AR157" s="358"/>
      <c r="AS157" s="358"/>
      <c r="AT157" s="358"/>
      <c r="AU157" s="358"/>
      <c r="AV157" s="358"/>
      <c r="AW157" s="358"/>
      <c r="AX157" s="358"/>
      <c r="AY157" s="358"/>
      <c r="AZ157" s="358"/>
      <c r="BA157" s="358"/>
      <c r="BB157" s="358"/>
      <c r="BC157" s="358"/>
      <c r="BD157" s="358"/>
      <c r="BE157" s="358"/>
      <c r="BF157" s="358"/>
      <c r="BG157" s="358"/>
      <c r="BH157" s="358"/>
      <c r="BI157" s="358"/>
      <c r="BJ157" s="358"/>
      <c r="BK157" s="358"/>
      <c r="BL157" s="358"/>
      <c r="BM157" s="358"/>
      <c r="BN157" s="358"/>
      <c r="BO157" s="358"/>
      <c r="BP157" s="358"/>
      <c r="BQ157" s="358"/>
      <c r="BR157" s="359"/>
      <c r="BS157" s="344"/>
      <c r="BT157" s="344"/>
      <c r="BU157" s="344"/>
      <c r="BV157" s="344"/>
      <c r="BW157" s="344"/>
      <c r="BX157" s="344"/>
      <c r="BY157" s="344"/>
      <c r="BZ157" s="344"/>
      <c r="CA157" s="344"/>
      <c r="CB157" s="344"/>
      <c r="CC157" s="344"/>
      <c r="CD157" s="344"/>
      <c r="CE157" s="344"/>
      <c r="CF157" s="344"/>
      <c r="CG157" s="344"/>
      <c r="CH157" s="344"/>
      <c r="CI157" s="344"/>
      <c r="CJ157" s="344"/>
      <c r="CK157" s="344"/>
      <c r="CL157" s="344"/>
      <c r="CM157" s="344"/>
      <c r="CN157" s="344"/>
      <c r="CO157" s="344"/>
      <c r="CP157" s="344"/>
      <c r="CQ157" s="344"/>
      <c r="CR157" s="344"/>
      <c r="CS157" s="344"/>
      <c r="CT157" s="344"/>
      <c r="CU157" s="344"/>
      <c r="CV157" s="344"/>
      <c r="CW157" s="344"/>
      <c r="CX157" s="344"/>
      <c r="CY157" s="344"/>
      <c r="CZ157" s="344"/>
      <c r="DA157" s="360"/>
      <c r="DB157" s="360"/>
      <c r="DC157" s="360"/>
      <c r="DD157" s="360"/>
      <c r="DE157" s="360"/>
      <c r="DF157" s="360"/>
      <c r="DG157" s="360"/>
      <c r="DH157" s="360"/>
      <c r="DI157" s="360"/>
      <c r="DJ157" s="360"/>
      <c r="DK157" s="360"/>
      <c r="DL157" s="360"/>
      <c r="DM157" s="360"/>
      <c r="DN157" s="360"/>
      <c r="DO157" s="360"/>
      <c r="DP157" s="360"/>
      <c r="DQ157" s="360"/>
      <c r="DR157" s="360"/>
      <c r="DS157" s="360"/>
      <c r="DT157" s="360"/>
      <c r="DU157" s="360"/>
      <c r="DV157" s="360"/>
      <c r="DW157" s="360"/>
      <c r="DX157" s="360"/>
      <c r="DY157" s="360"/>
      <c r="DZ157" s="360"/>
      <c r="EA157" s="360"/>
      <c r="EB157" s="360"/>
      <c r="EC157" s="360"/>
      <c r="ED157" s="360"/>
      <c r="EE157" s="360"/>
    </row>
    <row r="158" spans="1:135" ht="12.75" hidden="1">
      <c r="A158" s="342"/>
      <c r="B158" s="342"/>
      <c r="C158" s="342"/>
      <c r="D158" s="342"/>
      <c r="E158" s="342"/>
      <c r="F158" s="342"/>
      <c r="G158" s="357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358"/>
      <c r="BB158" s="358"/>
      <c r="BC158" s="358"/>
      <c r="BD158" s="358"/>
      <c r="BE158" s="358"/>
      <c r="BF158" s="358"/>
      <c r="BG158" s="358"/>
      <c r="BH158" s="358"/>
      <c r="BI158" s="358"/>
      <c r="BJ158" s="358"/>
      <c r="BK158" s="358"/>
      <c r="BL158" s="358"/>
      <c r="BM158" s="358"/>
      <c r="BN158" s="358"/>
      <c r="BO158" s="358"/>
      <c r="BP158" s="358"/>
      <c r="BQ158" s="358"/>
      <c r="BR158" s="359"/>
      <c r="BS158" s="344"/>
      <c r="BT158" s="344"/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  <c r="CF158" s="344"/>
      <c r="CG158" s="344"/>
      <c r="CH158" s="344"/>
      <c r="CI158" s="344"/>
      <c r="CJ158" s="344"/>
      <c r="CK158" s="344"/>
      <c r="CL158" s="344"/>
      <c r="CM158" s="344"/>
      <c r="CN158" s="344"/>
      <c r="CO158" s="344"/>
      <c r="CP158" s="344"/>
      <c r="CQ158" s="344"/>
      <c r="CR158" s="344"/>
      <c r="CS158" s="344"/>
      <c r="CT158" s="344"/>
      <c r="CU158" s="344"/>
      <c r="CV158" s="344"/>
      <c r="CW158" s="344"/>
      <c r="CX158" s="344"/>
      <c r="CY158" s="344"/>
      <c r="CZ158" s="344"/>
      <c r="DA158" s="360"/>
      <c r="DB158" s="360"/>
      <c r="DC158" s="360"/>
      <c r="DD158" s="360"/>
      <c r="DE158" s="360"/>
      <c r="DF158" s="360"/>
      <c r="DG158" s="360"/>
      <c r="DH158" s="360"/>
      <c r="DI158" s="360"/>
      <c r="DJ158" s="360"/>
      <c r="DK158" s="360"/>
      <c r="DL158" s="360"/>
      <c r="DM158" s="360"/>
      <c r="DN158" s="360"/>
      <c r="DO158" s="360"/>
      <c r="DP158" s="360"/>
      <c r="DQ158" s="360"/>
      <c r="DR158" s="360"/>
      <c r="DS158" s="360"/>
      <c r="DT158" s="360"/>
      <c r="DU158" s="360"/>
      <c r="DV158" s="360"/>
      <c r="DW158" s="360"/>
      <c r="DX158" s="360"/>
      <c r="DY158" s="360"/>
      <c r="DZ158" s="360"/>
      <c r="EA158" s="360"/>
      <c r="EB158" s="360"/>
      <c r="EC158" s="360"/>
      <c r="ED158" s="360"/>
      <c r="EE158" s="360"/>
    </row>
    <row r="159" spans="1:135" ht="12.75" hidden="1">
      <c r="A159" s="342"/>
      <c r="B159" s="342"/>
      <c r="C159" s="342"/>
      <c r="D159" s="342"/>
      <c r="E159" s="342"/>
      <c r="F159" s="342"/>
      <c r="G159" s="357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358"/>
      <c r="AI159" s="358"/>
      <c r="AJ159" s="358"/>
      <c r="AK159" s="358"/>
      <c r="AL159" s="358"/>
      <c r="AM159" s="358"/>
      <c r="AN159" s="358"/>
      <c r="AO159" s="358"/>
      <c r="AP159" s="358"/>
      <c r="AQ159" s="358"/>
      <c r="AR159" s="358"/>
      <c r="AS159" s="358"/>
      <c r="AT159" s="358"/>
      <c r="AU159" s="358"/>
      <c r="AV159" s="358"/>
      <c r="AW159" s="358"/>
      <c r="AX159" s="358"/>
      <c r="AY159" s="358"/>
      <c r="AZ159" s="358"/>
      <c r="BA159" s="358"/>
      <c r="BB159" s="358"/>
      <c r="BC159" s="358"/>
      <c r="BD159" s="358"/>
      <c r="BE159" s="358"/>
      <c r="BF159" s="358"/>
      <c r="BG159" s="358"/>
      <c r="BH159" s="358"/>
      <c r="BI159" s="358"/>
      <c r="BJ159" s="358"/>
      <c r="BK159" s="358"/>
      <c r="BL159" s="358"/>
      <c r="BM159" s="358"/>
      <c r="BN159" s="358"/>
      <c r="BO159" s="358"/>
      <c r="BP159" s="358"/>
      <c r="BQ159" s="358"/>
      <c r="BR159" s="359"/>
      <c r="BS159" s="344"/>
      <c r="BT159" s="344"/>
      <c r="BU159" s="344"/>
      <c r="BV159" s="344"/>
      <c r="BW159" s="344"/>
      <c r="BX159" s="344"/>
      <c r="BY159" s="344"/>
      <c r="BZ159" s="344"/>
      <c r="CA159" s="344"/>
      <c r="CB159" s="344"/>
      <c r="CC159" s="344"/>
      <c r="CD159" s="344"/>
      <c r="CE159" s="344"/>
      <c r="CF159" s="344"/>
      <c r="CG159" s="344"/>
      <c r="CH159" s="344"/>
      <c r="CI159" s="344"/>
      <c r="CJ159" s="344"/>
      <c r="CK159" s="344"/>
      <c r="CL159" s="344"/>
      <c r="CM159" s="344"/>
      <c r="CN159" s="344"/>
      <c r="CO159" s="344"/>
      <c r="CP159" s="344"/>
      <c r="CQ159" s="344"/>
      <c r="CR159" s="344"/>
      <c r="CS159" s="344"/>
      <c r="CT159" s="344"/>
      <c r="CU159" s="344"/>
      <c r="CV159" s="344"/>
      <c r="CW159" s="344"/>
      <c r="CX159" s="344"/>
      <c r="CY159" s="344"/>
      <c r="CZ159" s="344"/>
      <c r="DA159" s="360"/>
      <c r="DB159" s="360"/>
      <c r="DC159" s="360"/>
      <c r="DD159" s="360"/>
      <c r="DE159" s="360"/>
      <c r="DF159" s="360"/>
      <c r="DG159" s="360"/>
      <c r="DH159" s="360"/>
      <c r="DI159" s="360"/>
      <c r="DJ159" s="360"/>
      <c r="DK159" s="360"/>
      <c r="DL159" s="360"/>
      <c r="DM159" s="360"/>
      <c r="DN159" s="360"/>
      <c r="DO159" s="360"/>
      <c r="DP159" s="360"/>
      <c r="DQ159" s="360"/>
      <c r="DR159" s="360"/>
      <c r="DS159" s="360"/>
      <c r="DT159" s="360"/>
      <c r="DU159" s="360"/>
      <c r="DV159" s="360"/>
      <c r="DW159" s="360"/>
      <c r="DX159" s="360"/>
      <c r="DY159" s="360"/>
      <c r="DZ159" s="360"/>
      <c r="EA159" s="360"/>
      <c r="EB159" s="360"/>
      <c r="EC159" s="360"/>
      <c r="ED159" s="360"/>
      <c r="EE159" s="360"/>
    </row>
    <row r="160" spans="1:135" ht="12.75" hidden="1">
      <c r="A160" s="342"/>
      <c r="B160" s="342"/>
      <c r="C160" s="342"/>
      <c r="D160" s="342"/>
      <c r="E160" s="342"/>
      <c r="F160" s="342"/>
      <c r="G160" s="357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358"/>
      <c r="AN160" s="358"/>
      <c r="AO160" s="358"/>
      <c r="AP160" s="358"/>
      <c r="AQ160" s="358"/>
      <c r="AR160" s="358"/>
      <c r="AS160" s="358"/>
      <c r="AT160" s="358"/>
      <c r="AU160" s="358"/>
      <c r="AV160" s="358"/>
      <c r="AW160" s="358"/>
      <c r="AX160" s="358"/>
      <c r="AY160" s="358"/>
      <c r="AZ160" s="358"/>
      <c r="BA160" s="358"/>
      <c r="BB160" s="358"/>
      <c r="BC160" s="358"/>
      <c r="BD160" s="358"/>
      <c r="BE160" s="358"/>
      <c r="BF160" s="358"/>
      <c r="BG160" s="358"/>
      <c r="BH160" s="358"/>
      <c r="BI160" s="358"/>
      <c r="BJ160" s="358"/>
      <c r="BK160" s="358"/>
      <c r="BL160" s="358"/>
      <c r="BM160" s="358"/>
      <c r="BN160" s="358"/>
      <c r="BO160" s="358"/>
      <c r="BP160" s="358"/>
      <c r="BQ160" s="358"/>
      <c r="BR160" s="359"/>
      <c r="BS160" s="344"/>
      <c r="BT160" s="344"/>
      <c r="BU160" s="344"/>
      <c r="BV160" s="344"/>
      <c r="BW160" s="344"/>
      <c r="BX160" s="344"/>
      <c r="BY160" s="344"/>
      <c r="BZ160" s="344"/>
      <c r="CA160" s="344"/>
      <c r="CB160" s="344"/>
      <c r="CC160" s="344"/>
      <c r="CD160" s="344"/>
      <c r="CE160" s="344"/>
      <c r="CF160" s="344"/>
      <c r="CG160" s="344"/>
      <c r="CH160" s="344"/>
      <c r="CI160" s="344"/>
      <c r="CJ160" s="344"/>
      <c r="CK160" s="344"/>
      <c r="CL160" s="344"/>
      <c r="CM160" s="344"/>
      <c r="CN160" s="344"/>
      <c r="CO160" s="344"/>
      <c r="CP160" s="344"/>
      <c r="CQ160" s="344"/>
      <c r="CR160" s="344"/>
      <c r="CS160" s="344"/>
      <c r="CT160" s="344"/>
      <c r="CU160" s="344"/>
      <c r="CV160" s="344"/>
      <c r="CW160" s="344"/>
      <c r="CX160" s="344"/>
      <c r="CY160" s="344"/>
      <c r="CZ160" s="344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60"/>
      <c r="DQ160" s="360"/>
      <c r="DR160" s="360"/>
      <c r="DS160" s="360"/>
      <c r="DT160" s="360"/>
      <c r="DU160" s="360"/>
      <c r="DV160" s="360"/>
      <c r="DW160" s="360"/>
      <c r="DX160" s="360"/>
      <c r="DY160" s="360"/>
      <c r="DZ160" s="360"/>
      <c r="EA160" s="360"/>
      <c r="EB160" s="360"/>
      <c r="EC160" s="360"/>
      <c r="ED160" s="360"/>
      <c r="EE160" s="360"/>
    </row>
    <row r="161" spans="1:135" ht="12.75" hidden="1">
      <c r="A161" s="342"/>
      <c r="B161" s="342"/>
      <c r="C161" s="342"/>
      <c r="D161" s="342"/>
      <c r="E161" s="342"/>
      <c r="F161" s="342"/>
      <c r="G161" s="357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58"/>
      <c r="AC161" s="358"/>
      <c r="AD161" s="358"/>
      <c r="AE161" s="358"/>
      <c r="AF161" s="358"/>
      <c r="AG161" s="358"/>
      <c r="AH161" s="358"/>
      <c r="AI161" s="358"/>
      <c r="AJ161" s="358"/>
      <c r="AK161" s="358"/>
      <c r="AL161" s="358"/>
      <c r="AM161" s="358"/>
      <c r="AN161" s="358"/>
      <c r="AO161" s="358"/>
      <c r="AP161" s="358"/>
      <c r="AQ161" s="358"/>
      <c r="AR161" s="358"/>
      <c r="AS161" s="358"/>
      <c r="AT161" s="358"/>
      <c r="AU161" s="358"/>
      <c r="AV161" s="358"/>
      <c r="AW161" s="358"/>
      <c r="AX161" s="358"/>
      <c r="AY161" s="358"/>
      <c r="AZ161" s="358"/>
      <c r="BA161" s="358"/>
      <c r="BB161" s="358"/>
      <c r="BC161" s="358"/>
      <c r="BD161" s="358"/>
      <c r="BE161" s="358"/>
      <c r="BF161" s="358"/>
      <c r="BG161" s="358"/>
      <c r="BH161" s="358"/>
      <c r="BI161" s="358"/>
      <c r="BJ161" s="358"/>
      <c r="BK161" s="358"/>
      <c r="BL161" s="358"/>
      <c r="BM161" s="358"/>
      <c r="BN161" s="358"/>
      <c r="BO161" s="358"/>
      <c r="BP161" s="358"/>
      <c r="BQ161" s="358"/>
      <c r="BR161" s="359"/>
      <c r="BS161" s="344"/>
      <c r="BT161" s="344"/>
      <c r="BU161" s="344"/>
      <c r="BV161" s="344"/>
      <c r="BW161" s="344"/>
      <c r="BX161" s="344"/>
      <c r="BY161" s="344"/>
      <c r="BZ161" s="344"/>
      <c r="CA161" s="344"/>
      <c r="CB161" s="344"/>
      <c r="CC161" s="344"/>
      <c r="CD161" s="344"/>
      <c r="CE161" s="344"/>
      <c r="CF161" s="344"/>
      <c r="CG161" s="344"/>
      <c r="CH161" s="344"/>
      <c r="CI161" s="344"/>
      <c r="CJ161" s="344"/>
      <c r="CK161" s="344"/>
      <c r="CL161" s="344"/>
      <c r="CM161" s="344"/>
      <c r="CN161" s="344"/>
      <c r="CO161" s="344"/>
      <c r="CP161" s="344"/>
      <c r="CQ161" s="344"/>
      <c r="CR161" s="344"/>
      <c r="CS161" s="344"/>
      <c r="CT161" s="344"/>
      <c r="CU161" s="344"/>
      <c r="CV161" s="344"/>
      <c r="CW161" s="344"/>
      <c r="CX161" s="344"/>
      <c r="CY161" s="344"/>
      <c r="CZ161" s="344"/>
      <c r="DA161" s="360"/>
      <c r="DB161" s="360"/>
      <c r="DC161" s="360"/>
      <c r="DD161" s="360"/>
      <c r="DE161" s="360"/>
      <c r="DF161" s="360"/>
      <c r="DG161" s="360"/>
      <c r="DH161" s="360"/>
      <c r="DI161" s="360"/>
      <c r="DJ161" s="360"/>
      <c r="DK161" s="360"/>
      <c r="DL161" s="360"/>
      <c r="DM161" s="360"/>
      <c r="DN161" s="360"/>
      <c r="DO161" s="360"/>
      <c r="DP161" s="360"/>
      <c r="DQ161" s="360"/>
      <c r="DR161" s="360"/>
      <c r="DS161" s="360"/>
      <c r="DT161" s="360"/>
      <c r="DU161" s="360"/>
      <c r="DV161" s="360"/>
      <c r="DW161" s="360"/>
      <c r="DX161" s="360"/>
      <c r="DY161" s="360"/>
      <c r="DZ161" s="360"/>
      <c r="EA161" s="360"/>
      <c r="EB161" s="360"/>
      <c r="EC161" s="360"/>
      <c r="ED161" s="360"/>
      <c r="EE161" s="360"/>
    </row>
    <row r="162" spans="1:135" ht="12.75" hidden="1">
      <c r="A162" s="342"/>
      <c r="B162" s="342"/>
      <c r="C162" s="342"/>
      <c r="D162" s="342"/>
      <c r="E162" s="342"/>
      <c r="F162" s="342"/>
      <c r="G162" s="357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8"/>
      <c r="AC162" s="358"/>
      <c r="AD162" s="358"/>
      <c r="AE162" s="358"/>
      <c r="AF162" s="358"/>
      <c r="AG162" s="358"/>
      <c r="AH162" s="358"/>
      <c r="AI162" s="358"/>
      <c r="AJ162" s="358"/>
      <c r="AK162" s="358"/>
      <c r="AL162" s="358"/>
      <c r="AM162" s="358"/>
      <c r="AN162" s="358"/>
      <c r="AO162" s="358"/>
      <c r="AP162" s="358"/>
      <c r="AQ162" s="358"/>
      <c r="AR162" s="358"/>
      <c r="AS162" s="358"/>
      <c r="AT162" s="358"/>
      <c r="AU162" s="358"/>
      <c r="AV162" s="358"/>
      <c r="AW162" s="358"/>
      <c r="AX162" s="358"/>
      <c r="AY162" s="358"/>
      <c r="AZ162" s="358"/>
      <c r="BA162" s="358"/>
      <c r="BB162" s="358"/>
      <c r="BC162" s="358"/>
      <c r="BD162" s="358"/>
      <c r="BE162" s="358"/>
      <c r="BF162" s="358"/>
      <c r="BG162" s="358"/>
      <c r="BH162" s="358"/>
      <c r="BI162" s="358"/>
      <c r="BJ162" s="358"/>
      <c r="BK162" s="358"/>
      <c r="BL162" s="358"/>
      <c r="BM162" s="358"/>
      <c r="BN162" s="358"/>
      <c r="BO162" s="358"/>
      <c r="BP162" s="358"/>
      <c r="BQ162" s="358"/>
      <c r="BR162" s="359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344"/>
      <c r="CK162" s="344"/>
      <c r="CL162" s="344"/>
      <c r="CM162" s="344"/>
      <c r="CN162" s="344"/>
      <c r="CO162" s="344"/>
      <c r="CP162" s="344"/>
      <c r="CQ162" s="344"/>
      <c r="CR162" s="344"/>
      <c r="CS162" s="344"/>
      <c r="CT162" s="344"/>
      <c r="CU162" s="344"/>
      <c r="CV162" s="344"/>
      <c r="CW162" s="344"/>
      <c r="CX162" s="344"/>
      <c r="CY162" s="344"/>
      <c r="CZ162" s="344"/>
      <c r="DA162" s="360"/>
      <c r="DB162" s="360"/>
      <c r="DC162" s="360"/>
      <c r="DD162" s="360"/>
      <c r="DE162" s="360"/>
      <c r="DF162" s="360"/>
      <c r="DG162" s="360"/>
      <c r="DH162" s="360"/>
      <c r="DI162" s="360"/>
      <c r="DJ162" s="360"/>
      <c r="DK162" s="360"/>
      <c r="DL162" s="360"/>
      <c r="DM162" s="360"/>
      <c r="DN162" s="360"/>
      <c r="DO162" s="360"/>
      <c r="DP162" s="360"/>
      <c r="DQ162" s="360"/>
      <c r="DR162" s="360"/>
      <c r="DS162" s="360"/>
      <c r="DT162" s="360"/>
      <c r="DU162" s="360"/>
      <c r="DV162" s="360"/>
      <c r="DW162" s="360"/>
      <c r="DX162" s="360"/>
      <c r="DY162" s="360"/>
      <c r="DZ162" s="360"/>
      <c r="EA162" s="360"/>
      <c r="EB162" s="360"/>
      <c r="EC162" s="360"/>
      <c r="ED162" s="360"/>
      <c r="EE162" s="360"/>
    </row>
    <row r="163" spans="1:135" ht="12.75" hidden="1">
      <c r="A163" s="342"/>
      <c r="B163" s="342"/>
      <c r="C163" s="342"/>
      <c r="D163" s="342"/>
      <c r="E163" s="342"/>
      <c r="F163" s="342"/>
      <c r="G163" s="357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/>
      <c r="BA163" s="358"/>
      <c r="BB163" s="358"/>
      <c r="BC163" s="358"/>
      <c r="BD163" s="358"/>
      <c r="BE163" s="358"/>
      <c r="BF163" s="358"/>
      <c r="BG163" s="358"/>
      <c r="BH163" s="358"/>
      <c r="BI163" s="358"/>
      <c r="BJ163" s="358"/>
      <c r="BK163" s="358"/>
      <c r="BL163" s="358"/>
      <c r="BM163" s="358"/>
      <c r="BN163" s="358"/>
      <c r="BO163" s="358"/>
      <c r="BP163" s="358"/>
      <c r="BQ163" s="358"/>
      <c r="BR163" s="359"/>
      <c r="BS163" s="344"/>
      <c r="BT163" s="344"/>
      <c r="BU163" s="344"/>
      <c r="BV163" s="344"/>
      <c r="BW163" s="344"/>
      <c r="BX163" s="344"/>
      <c r="BY163" s="344"/>
      <c r="BZ163" s="344"/>
      <c r="CA163" s="344"/>
      <c r="CB163" s="344"/>
      <c r="CC163" s="344"/>
      <c r="CD163" s="344"/>
      <c r="CE163" s="344"/>
      <c r="CF163" s="344"/>
      <c r="CG163" s="344"/>
      <c r="CH163" s="344"/>
      <c r="CI163" s="344"/>
      <c r="CJ163" s="344"/>
      <c r="CK163" s="344"/>
      <c r="CL163" s="344"/>
      <c r="CM163" s="344"/>
      <c r="CN163" s="344"/>
      <c r="CO163" s="344"/>
      <c r="CP163" s="344"/>
      <c r="CQ163" s="344"/>
      <c r="CR163" s="344"/>
      <c r="CS163" s="344"/>
      <c r="CT163" s="344"/>
      <c r="CU163" s="344"/>
      <c r="CV163" s="344"/>
      <c r="CW163" s="344"/>
      <c r="CX163" s="344"/>
      <c r="CY163" s="344"/>
      <c r="CZ163" s="344"/>
      <c r="DA163" s="360"/>
      <c r="DB163" s="360"/>
      <c r="DC163" s="360"/>
      <c r="DD163" s="360"/>
      <c r="DE163" s="360"/>
      <c r="DF163" s="360"/>
      <c r="DG163" s="360"/>
      <c r="DH163" s="360"/>
      <c r="DI163" s="360"/>
      <c r="DJ163" s="360"/>
      <c r="DK163" s="360"/>
      <c r="DL163" s="360"/>
      <c r="DM163" s="360"/>
      <c r="DN163" s="360"/>
      <c r="DO163" s="360"/>
      <c r="DP163" s="360"/>
      <c r="DQ163" s="360"/>
      <c r="DR163" s="360"/>
      <c r="DS163" s="360"/>
      <c r="DT163" s="360"/>
      <c r="DU163" s="360"/>
      <c r="DV163" s="360"/>
      <c r="DW163" s="360"/>
      <c r="DX163" s="360"/>
      <c r="DY163" s="360"/>
      <c r="DZ163" s="360"/>
      <c r="EA163" s="360"/>
      <c r="EB163" s="360"/>
      <c r="EC163" s="360"/>
      <c r="ED163" s="360"/>
      <c r="EE163" s="360"/>
    </row>
    <row r="164" spans="1:135" ht="12.75" hidden="1">
      <c r="A164" s="342"/>
      <c r="B164" s="342"/>
      <c r="C164" s="342"/>
      <c r="D164" s="342"/>
      <c r="E164" s="342"/>
      <c r="F164" s="342"/>
      <c r="G164" s="357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  <c r="AP164" s="358"/>
      <c r="AQ164" s="358"/>
      <c r="AR164" s="358"/>
      <c r="AS164" s="358"/>
      <c r="AT164" s="358"/>
      <c r="AU164" s="358"/>
      <c r="AV164" s="358"/>
      <c r="AW164" s="358"/>
      <c r="AX164" s="358"/>
      <c r="AY164" s="358"/>
      <c r="AZ164" s="358"/>
      <c r="BA164" s="358"/>
      <c r="BB164" s="358"/>
      <c r="BC164" s="358"/>
      <c r="BD164" s="358"/>
      <c r="BE164" s="358"/>
      <c r="BF164" s="358"/>
      <c r="BG164" s="358"/>
      <c r="BH164" s="358"/>
      <c r="BI164" s="358"/>
      <c r="BJ164" s="358"/>
      <c r="BK164" s="358"/>
      <c r="BL164" s="358"/>
      <c r="BM164" s="358"/>
      <c r="BN164" s="358"/>
      <c r="BO164" s="358"/>
      <c r="BP164" s="358"/>
      <c r="BQ164" s="358"/>
      <c r="BR164" s="359"/>
      <c r="BS164" s="344"/>
      <c r="BT164" s="344"/>
      <c r="BU164" s="344"/>
      <c r="BV164" s="344"/>
      <c r="BW164" s="344"/>
      <c r="BX164" s="344"/>
      <c r="BY164" s="344"/>
      <c r="BZ164" s="344"/>
      <c r="CA164" s="344"/>
      <c r="CB164" s="344"/>
      <c r="CC164" s="344"/>
      <c r="CD164" s="344"/>
      <c r="CE164" s="344"/>
      <c r="CF164" s="344"/>
      <c r="CG164" s="344"/>
      <c r="CH164" s="344"/>
      <c r="CI164" s="344"/>
      <c r="CJ164" s="344"/>
      <c r="CK164" s="344"/>
      <c r="CL164" s="344"/>
      <c r="CM164" s="344"/>
      <c r="CN164" s="344"/>
      <c r="CO164" s="344"/>
      <c r="CP164" s="344"/>
      <c r="CQ164" s="344"/>
      <c r="CR164" s="344"/>
      <c r="CS164" s="344"/>
      <c r="CT164" s="344"/>
      <c r="CU164" s="344"/>
      <c r="CV164" s="344"/>
      <c r="CW164" s="344"/>
      <c r="CX164" s="344"/>
      <c r="CY164" s="344"/>
      <c r="CZ164" s="344"/>
      <c r="DA164" s="360"/>
      <c r="DB164" s="360"/>
      <c r="DC164" s="360"/>
      <c r="DD164" s="360"/>
      <c r="DE164" s="360"/>
      <c r="DF164" s="360"/>
      <c r="DG164" s="360"/>
      <c r="DH164" s="360"/>
      <c r="DI164" s="360"/>
      <c r="DJ164" s="360"/>
      <c r="DK164" s="360"/>
      <c r="DL164" s="360"/>
      <c r="DM164" s="360"/>
      <c r="DN164" s="360"/>
      <c r="DO164" s="360"/>
      <c r="DP164" s="360"/>
      <c r="DQ164" s="360"/>
      <c r="DR164" s="360"/>
      <c r="DS164" s="360"/>
      <c r="DT164" s="360"/>
      <c r="DU164" s="360"/>
      <c r="DV164" s="360"/>
      <c r="DW164" s="360"/>
      <c r="DX164" s="360"/>
      <c r="DY164" s="360"/>
      <c r="DZ164" s="360"/>
      <c r="EA164" s="360"/>
      <c r="EB164" s="360"/>
      <c r="EC164" s="360"/>
      <c r="ED164" s="360"/>
      <c r="EE164" s="360"/>
    </row>
    <row r="165" spans="1:135" s="2" customFormat="1" ht="15" customHeight="1" hidden="1">
      <c r="A165" s="342"/>
      <c r="B165" s="342"/>
      <c r="C165" s="342"/>
      <c r="D165" s="342"/>
      <c r="E165" s="342"/>
      <c r="F165" s="342"/>
      <c r="G165" s="357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  <c r="AP165" s="358"/>
      <c r="AQ165" s="358"/>
      <c r="AR165" s="358"/>
      <c r="AS165" s="358"/>
      <c r="AT165" s="358"/>
      <c r="AU165" s="358"/>
      <c r="AV165" s="358"/>
      <c r="AW165" s="358"/>
      <c r="AX165" s="358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9"/>
      <c r="BS165" s="344"/>
      <c r="BT165" s="344"/>
      <c r="BU165" s="344"/>
      <c r="BV165" s="344"/>
      <c r="BW165" s="344"/>
      <c r="BX165" s="344"/>
      <c r="BY165" s="344"/>
      <c r="BZ165" s="344"/>
      <c r="CA165" s="344"/>
      <c r="CB165" s="344"/>
      <c r="CC165" s="344"/>
      <c r="CD165" s="344"/>
      <c r="CE165" s="344"/>
      <c r="CF165" s="344"/>
      <c r="CG165" s="344"/>
      <c r="CH165" s="344"/>
      <c r="CI165" s="344"/>
      <c r="CJ165" s="344"/>
      <c r="CK165" s="344"/>
      <c r="CL165" s="344"/>
      <c r="CM165" s="344"/>
      <c r="CN165" s="344"/>
      <c r="CO165" s="344"/>
      <c r="CP165" s="344"/>
      <c r="CQ165" s="344"/>
      <c r="CR165" s="344"/>
      <c r="CS165" s="344"/>
      <c r="CT165" s="344"/>
      <c r="CU165" s="344"/>
      <c r="CV165" s="344"/>
      <c r="CW165" s="344"/>
      <c r="CX165" s="344"/>
      <c r="CY165" s="344"/>
      <c r="CZ165" s="344"/>
      <c r="DA165" s="360"/>
      <c r="DB165" s="360"/>
      <c r="DC165" s="360"/>
      <c r="DD165" s="360"/>
      <c r="DE165" s="360"/>
      <c r="DF165" s="360"/>
      <c r="DG165" s="360"/>
      <c r="DH165" s="360"/>
      <c r="DI165" s="360"/>
      <c r="DJ165" s="360"/>
      <c r="DK165" s="360"/>
      <c r="DL165" s="360"/>
      <c r="DM165" s="360"/>
      <c r="DN165" s="360"/>
      <c r="DO165" s="360"/>
      <c r="DP165" s="360"/>
      <c r="DQ165" s="360"/>
      <c r="DR165" s="360"/>
      <c r="DS165" s="360"/>
      <c r="DT165" s="360"/>
      <c r="DU165" s="360"/>
      <c r="DV165" s="360"/>
      <c r="DW165" s="360"/>
      <c r="DX165" s="360"/>
      <c r="DY165" s="360"/>
      <c r="DZ165" s="360"/>
      <c r="EA165" s="360"/>
      <c r="EB165" s="360"/>
      <c r="EC165" s="360"/>
      <c r="ED165" s="360"/>
      <c r="EE165" s="360"/>
    </row>
    <row r="166" spans="1:135" s="2" customFormat="1" ht="15" customHeight="1" hidden="1">
      <c r="A166" s="342"/>
      <c r="B166" s="342"/>
      <c r="C166" s="342"/>
      <c r="D166" s="342"/>
      <c r="E166" s="342"/>
      <c r="F166" s="342"/>
      <c r="G166" s="357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58"/>
      <c r="AC166" s="358"/>
      <c r="AD166" s="358"/>
      <c r="AE166" s="358"/>
      <c r="AF166" s="358"/>
      <c r="AG166" s="358"/>
      <c r="AH166" s="358"/>
      <c r="AI166" s="358"/>
      <c r="AJ166" s="358"/>
      <c r="AK166" s="358"/>
      <c r="AL166" s="358"/>
      <c r="AM166" s="358"/>
      <c r="AN166" s="358"/>
      <c r="AO166" s="358"/>
      <c r="AP166" s="358"/>
      <c r="AQ166" s="358"/>
      <c r="AR166" s="358"/>
      <c r="AS166" s="358"/>
      <c r="AT166" s="358"/>
      <c r="AU166" s="358"/>
      <c r="AV166" s="358"/>
      <c r="AW166" s="358"/>
      <c r="AX166" s="358"/>
      <c r="AY166" s="358"/>
      <c r="AZ166" s="358"/>
      <c r="BA166" s="358"/>
      <c r="BB166" s="358"/>
      <c r="BC166" s="358"/>
      <c r="BD166" s="358"/>
      <c r="BE166" s="358"/>
      <c r="BF166" s="358"/>
      <c r="BG166" s="358"/>
      <c r="BH166" s="358"/>
      <c r="BI166" s="358"/>
      <c r="BJ166" s="358"/>
      <c r="BK166" s="358"/>
      <c r="BL166" s="358"/>
      <c r="BM166" s="358"/>
      <c r="BN166" s="358"/>
      <c r="BO166" s="358"/>
      <c r="BP166" s="358"/>
      <c r="BQ166" s="358"/>
      <c r="BR166" s="359"/>
      <c r="BS166" s="344"/>
      <c r="BT166" s="344"/>
      <c r="BU166" s="344"/>
      <c r="BV166" s="344"/>
      <c r="BW166" s="344"/>
      <c r="BX166" s="344"/>
      <c r="BY166" s="344"/>
      <c r="BZ166" s="344"/>
      <c r="CA166" s="344"/>
      <c r="CB166" s="344"/>
      <c r="CC166" s="344"/>
      <c r="CD166" s="344"/>
      <c r="CE166" s="344"/>
      <c r="CF166" s="344"/>
      <c r="CG166" s="344"/>
      <c r="CH166" s="344"/>
      <c r="CI166" s="344"/>
      <c r="CJ166" s="344"/>
      <c r="CK166" s="344"/>
      <c r="CL166" s="344"/>
      <c r="CM166" s="344"/>
      <c r="CN166" s="344"/>
      <c r="CO166" s="344"/>
      <c r="CP166" s="344"/>
      <c r="CQ166" s="344"/>
      <c r="CR166" s="344"/>
      <c r="CS166" s="344"/>
      <c r="CT166" s="344"/>
      <c r="CU166" s="344"/>
      <c r="CV166" s="344"/>
      <c r="CW166" s="344"/>
      <c r="CX166" s="344"/>
      <c r="CY166" s="344"/>
      <c r="CZ166" s="344"/>
      <c r="DA166" s="360"/>
      <c r="DB166" s="360"/>
      <c r="DC166" s="360"/>
      <c r="DD166" s="360"/>
      <c r="DE166" s="360"/>
      <c r="DF166" s="360"/>
      <c r="DG166" s="360"/>
      <c r="DH166" s="360"/>
      <c r="DI166" s="360"/>
      <c r="DJ166" s="360"/>
      <c r="DK166" s="360"/>
      <c r="DL166" s="360"/>
      <c r="DM166" s="360"/>
      <c r="DN166" s="360"/>
      <c r="DO166" s="360"/>
      <c r="DP166" s="360"/>
      <c r="DQ166" s="360"/>
      <c r="DR166" s="360"/>
      <c r="DS166" s="360"/>
      <c r="DT166" s="360"/>
      <c r="DU166" s="360"/>
      <c r="DV166" s="360"/>
      <c r="DW166" s="360"/>
      <c r="DX166" s="360"/>
      <c r="DY166" s="360"/>
      <c r="DZ166" s="360"/>
      <c r="EA166" s="360"/>
      <c r="EB166" s="360"/>
      <c r="EC166" s="360"/>
      <c r="ED166" s="360"/>
      <c r="EE166" s="360"/>
    </row>
    <row r="167" spans="1:135" s="2" customFormat="1" ht="15" customHeight="1">
      <c r="A167" s="342"/>
      <c r="B167" s="342"/>
      <c r="C167" s="342"/>
      <c r="D167" s="342"/>
      <c r="E167" s="342"/>
      <c r="F167" s="342"/>
      <c r="G167" s="354" t="s">
        <v>8</v>
      </c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355"/>
      <c r="AY167" s="355"/>
      <c r="AZ167" s="355"/>
      <c r="BA167" s="355"/>
      <c r="BB167" s="355"/>
      <c r="BC167" s="355"/>
      <c r="BD167" s="355"/>
      <c r="BE167" s="355"/>
      <c r="BF167" s="355"/>
      <c r="BG167" s="355"/>
      <c r="BH167" s="355"/>
      <c r="BI167" s="355"/>
      <c r="BJ167" s="355"/>
      <c r="BK167" s="355"/>
      <c r="BL167" s="355"/>
      <c r="BM167" s="355"/>
      <c r="BN167" s="355"/>
      <c r="BO167" s="355"/>
      <c r="BP167" s="355"/>
      <c r="BQ167" s="355"/>
      <c r="BR167" s="356"/>
      <c r="BS167" s="341" t="s">
        <v>9</v>
      </c>
      <c r="BT167" s="341"/>
      <c r="BU167" s="341"/>
      <c r="BV167" s="341"/>
      <c r="BW167" s="341"/>
      <c r="BX167" s="341"/>
      <c r="BY167" s="341"/>
      <c r="BZ167" s="341"/>
      <c r="CA167" s="341"/>
      <c r="CB167" s="341"/>
      <c r="CC167" s="341"/>
      <c r="CD167" s="341"/>
      <c r="CE167" s="341"/>
      <c r="CF167" s="341"/>
      <c r="CG167" s="341"/>
      <c r="CH167" s="341"/>
      <c r="CI167" s="341">
        <f>SUM(CI157:CI166)</f>
        <v>0</v>
      </c>
      <c r="CJ167" s="341"/>
      <c r="CK167" s="341"/>
      <c r="CL167" s="341"/>
      <c r="CM167" s="341"/>
      <c r="CN167" s="341"/>
      <c r="CO167" s="341"/>
      <c r="CP167" s="341"/>
      <c r="CQ167" s="341"/>
      <c r="CR167" s="341"/>
      <c r="CS167" s="341"/>
      <c r="CT167" s="341"/>
      <c r="CU167" s="341"/>
      <c r="CV167" s="341"/>
      <c r="CW167" s="341"/>
      <c r="CX167" s="341"/>
      <c r="CY167" s="341"/>
      <c r="CZ167" s="341"/>
      <c r="DA167" s="360"/>
      <c r="DB167" s="360"/>
      <c r="DC167" s="360"/>
      <c r="DD167" s="360"/>
      <c r="DE167" s="360"/>
      <c r="DF167" s="360"/>
      <c r="DG167" s="360"/>
      <c r="DH167" s="360"/>
      <c r="DI167" s="360"/>
      <c r="DJ167" s="360"/>
      <c r="DK167" s="360"/>
      <c r="DL167" s="360"/>
      <c r="DM167" s="360"/>
      <c r="DN167" s="360"/>
      <c r="DO167" s="360"/>
      <c r="DP167" s="360"/>
      <c r="DQ167" s="360"/>
      <c r="DR167" s="360"/>
      <c r="DS167" s="360"/>
      <c r="DT167" s="360"/>
      <c r="DU167" s="360"/>
      <c r="DV167" s="360"/>
      <c r="DW167" s="360"/>
      <c r="DX167" s="360"/>
      <c r="DY167" s="360"/>
      <c r="DZ167" s="360"/>
      <c r="EA167" s="360"/>
      <c r="EB167" s="360"/>
      <c r="EC167" s="360"/>
      <c r="ED167" s="360"/>
      <c r="EE167" s="360"/>
    </row>
    <row r="168" spans="1:135" s="2" customFormat="1" ht="12.75" customHeight="1">
      <c r="A168" s="368"/>
      <c r="B168" s="368"/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0"/>
      <c r="DB168" s="360"/>
      <c r="DC168" s="360"/>
      <c r="DD168" s="360"/>
      <c r="DE168" s="360"/>
      <c r="DF168" s="360"/>
      <c r="DG168" s="360"/>
      <c r="DH168" s="360"/>
      <c r="DI168" s="360"/>
      <c r="DJ168" s="360"/>
      <c r="DK168" s="360"/>
      <c r="DL168" s="360"/>
      <c r="DM168" s="360"/>
      <c r="DN168" s="360"/>
      <c r="DO168" s="360"/>
      <c r="DP168" s="360"/>
      <c r="DQ168" s="360"/>
      <c r="DR168" s="360"/>
      <c r="DS168" s="360"/>
      <c r="DT168" s="360"/>
      <c r="DU168" s="360"/>
      <c r="DV168" s="360"/>
      <c r="DW168" s="360"/>
      <c r="DX168" s="360"/>
      <c r="DY168" s="360"/>
      <c r="DZ168" s="360"/>
      <c r="EA168" s="360"/>
      <c r="EB168" s="360"/>
      <c r="EC168" s="360"/>
      <c r="ED168" s="360"/>
      <c r="EE168" s="360"/>
    </row>
    <row r="169" spans="1:135" s="2" customFormat="1" ht="29.25" customHeight="1">
      <c r="A169" s="349" t="s">
        <v>207</v>
      </c>
      <c r="B169" s="350"/>
      <c r="C169" s="350"/>
      <c r="D169" s="350"/>
      <c r="E169" s="350"/>
      <c r="F169" s="350"/>
      <c r="G169" s="350"/>
      <c r="H169" s="350"/>
      <c r="I169" s="350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  <c r="U169" s="350"/>
      <c r="V169" s="350"/>
      <c r="W169" s="350"/>
      <c r="X169" s="350"/>
      <c r="Y169" s="350"/>
      <c r="Z169" s="350"/>
      <c r="AA169" s="350"/>
      <c r="AB169" s="350"/>
      <c r="AC169" s="350"/>
      <c r="AD169" s="350"/>
      <c r="AE169" s="350"/>
      <c r="AF169" s="350"/>
      <c r="AG169" s="350"/>
      <c r="AH169" s="350"/>
      <c r="AI169" s="350"/>
      <c r="AJ169" s="350"/>
      <c r="AK169" s="350"/>
      <c r="AL169" s="350"/>
      <c r="AM169" s="350"/>
      <c r="AN169" s="350"/>
      <c r="AO169" s="350"/>
      <c r="AP169" s="350"/>
      <c r="AQ169" s="350"/>
      <c r="AR169" s="350"/>
      <c r="AS169" s="350"/>
      <c r="AT169" s="350"/>
      <c r="AU169" s="350"/>
      <c r="AV169" s="350"/>
      <c r="AW169" s="350"/>
      <c r="AX169" s="350"/>
      <c r="AY169" s="350"/>
      <c r="AZ169" s="350"/>
      <c r="BA169" s="350"/>
      <c r="BB169" s="350"/>
      <c r="BC169" s="350"/>
      <c r="BD169" s="350"/>
      <c r="BE169" s="350"/>
      <c r="BF169" s="350"/>
      <c r="BG169" s="350"/>
      <c r="BH169" s="350"/>
      <c r="BI169" s="350"/>
      <c r="BJ169" s="350"/>
      <c r="BK169" s="350"/>
      <c r="BL169" s="350"/>
      <c r="BM169" s="350"/>
      <c r="BN169" s="350"/>
      <c r="BO169" s="350"/>
      <c r="BP169" s="350"/>
      <c r="BQ169" s="350"/>
      <c r="BR169" s="350"/>
      <c r="BS169" s="350"/>
      <c r="BT169" s="350"/>
      <c r="BU169" s="350"/>
      <c r="BV169" s="350"/>
      <c r="BW169" s="350"/>
      <c r="BX169" s="350"/>
      <c r="BY169" s="350"/>
      <c r="BZ169" s="350"/>
      <c r="CA169" s="350"/>
      <c r="CB169" s="350"/>
      <c r="CC169" s="350"/>
      <c r="CD169" s="350"/>
      <c r="CE169" s="350"/>
      <c r="CF169" s="350"/>
      <c r="CG169" s="350"/>
      <c r="CH169" s="350"/>
      <c r="CI169" s="350"/>
      <c r="CJ169" s="350"/>
      <c r="CK169" s="350"/>
      <c r="CL169" s="350"/>
      <c r="CM169" s="350"/>
      <c r="CN169" s="350"/>
      <c r="CO169" s="350"/>
      <c r="CP169" s="350"/>
      <c r="CQ169" s="350"/>
      <c r="CR169" s="350"/>
      <c r="CS169" s="350"/>
      <c r="CT169" s="350"/>
      <c r="CU169" s="350"/>
      <c r="CV169" s="350"/>
      <c r="CW169" s="350"/>
      <c r="CX169" s="350"/>
      <c r="CY169" s="350"/>
      <c r="CZ169" s="350"/>
      <c r="DA169" s="360"/>
      <c r="DB169" s="360"/>
      <c r="DC169" s="360"/>
      <c r="DD169" s="360"/>
      <c r="DE169" s="360"/>
      <c r="DF169" s="360"/>
      <c r="DG169" s="360"/>
      <c r="DH169" s="360"/>
      <c r="DI169" s="360"/>
      <c r="DJ169" s="360"/>
      <c r="DK169" s="360"/>
      <c r="DL169" s="360"/>
      <c r="DM169" s="360"/>
      <c r="DN169" s="360"/>
      <c r="DO169" s="360"/>
      <c r="DP169" s="360"/>
      <c r="DQ169" s="360"/>
      <c r="DR169" s="360"/>
      <c r="DS169" s="360"/>
      <c r="DT169" s="360"/>
      <c r="DU169" s="360"/>
      <c r="DV169" s="360"/>
      <c r="DW169" s="360"/>
      <c r="DX169" s="360"/>
      <c r="DY169" s="360"/>
      <c r="DZ169" s="360"/>
      <c r="EA169" s="360"/>
      <c r="EB169" s="360"/>
      <c r="EC169" s="360"/>
      <c r="ED169" s="360"/>
      <c r="EE169" s="360"/>
    </row>
    <row r="170" spans="1:135" s="2" customFormat="1" ht="12" customHeight="1">
      <c r="A170" s="362"/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  <c r="BC170" s="362"/>
      <c r="BD170" s="362"/>
      <c r="BE170" s="362"/>
      <c r="BF170" s="362"/>
      <c r="BG170" s="362"/>
      <c r="BH170" s="362"/>
      <c r="BI170" s="362"/>
      <c r="BJ170" s="362"/>
      <c r="BK170" s="362"/>
      <c r="BL170" s="362"/>
      <c r="BM170" s="362"/>
      <c r="BN170" s="362"/>
      <c r="BO170" s="362"/>
      <c r="BP170" s="362"/>
      <c r="BQ170" s="362"/>
      <c r="BR170" s="362"/>
      <c r="BS170" s="362"/>
      <c r="BT170" s="362"/>
      <c r="BU170" s="362"/>
      <c r="BV170" s="362"/>
      <c r="BW170" s="362"/>
      <c r="BX170" s="362"/>
      <c r="BY170" s="362"/>
      <c r="BZ170" s="362"/>
      <c r="CA170" s="362"/>
      <c r="CB170" s="362"/>
      <c r="CC170" s="362"/>
      <c r="CD170" s="362"/>
      <c r="CE170" s="362"/>
      <c r="CF170" s="362"/>
      <c r="CG170" s="362"/>
      <c r="CH170" s="362"/>
      <c r="CI170" s="362"/>
      <c r="CJ170" s="362"/>
      <c r="CK170" s="362"/>
      <c r="CL170" s="362"/>
      <c r="CM170" s="362"/>
      <c r="CN170" s="362"/>
      <c r="CO170" s="362"/>
      <c r="CP170" s="362"/>
      <c r="CQ170" s="362"/>
      <c r="CR170" s="362"/>
      <c r="CS170" s="362"/>
      <c r="CT170" s="362"/>
      <c r="CU170" s="362"/>
      <c r="CV170" s="362"/>
      <c r="CW170" s="362"/>
      <c r="CX170" s="362"/>
      <c r="CY170" s="362"/>
      <c r="CZ170" s="362"/>
      <c r="DA170" s="360"/>
      <c r="DB170" s="360"/>
      <c r="DC170" s="360"/>
      <c r="DD170" s="360"/>
      <c r="DE170" s="360"/>
      <c r="DF170" s="360"/>
      <c r="DG170" s="360"/>
      <c r="DH170" s="360"/>
      <c r="DI170" s="360"/>
      <c r="DJ170" s="360"/>
      <c r="DK170" s="360"/>
      <c r="DL170" s="360"/>
      <c r="DM170" s="360"/>
      <c r="DN170" s="360"/>
      <c r="DO170" s="360"/>
      <c r="DP170" s="360"/>
      <c r="DQ170" s="360"/>
      <c r="DR170" s="360"/>
      <c r="DS170" s="360"/>
      <c r="DT170" s="360"/>
      <c r="DU170" s="360"/>
      <c r="DV170" s="360"/>
      <c r="DW170" s="360"/>
      <c r="DX170" s="360"/>
      <c r="DY170" s="360"/>
      <c r="DZ170" s="360"/>
      <c r="EA170" s="360"/>
      <c r="EB170" s="360"/>
      <c r="EC170" s="360"/>
      <c r="ED170" s="360"/>
      <c r="EE170" s="360"/>
    </row>
    <row r="171" spans="1:135" s="2" customFormat="1" ht="30" customHeight="1">
      <c r="A171" s="351" t="s">
        <v>0</v>
      </c>
      <c r="B171" s="352"/>
      <c r="C171" s="352"/>
      <c r="D171" s="352"/>
      <c r="E171" s="352"/>
      <c r="F171" s="353"/>
      <c r="G171" s="351" t="s">
        <v>14</v>
      </c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352"/>
      <c r="AD171" s="352"/>
      <c r="AE171" s="352"/>
      <c r="AF171" s="352"/>
      <c r="AG171" s="352"/>
      <c r="AH171" s="352"/>
      <c r="AI171" s="352"/>
      <c r="AJ171" s="352"/>
      <c r="AK171" s="352"/>
      <c r="AL171" s="352"/>
      <c r="AM171" s="352"/>
      <c r="AN171" s="352"/>
      <c r="AO171" s="352"/>
      <c r="AP171" s="352"/>
      <c r="AQ171" s="352"/>
      <c r="AR171" s="352"/>
      <c r="AS171" s="352"/>
      <c r="AT171" s="352"/>
      <c r="AU171" s="352"/>
      <c r="AV171" s="352"/>
      <c r="AW171" s="352"/>
      <c r="AX171" s="352"/>
      <c r="AY171" s="352"/>
      <c r="AZ171" s="352"/>
      <c r="BA171" s="352"/>
      <c r="BB171" s="353"/>
      <c r="BC171" s="351" t="s">
        <v>66</v>
      </c>
      <c r="BD171" s="352"/>
      <c r="BE171" s="352"/>
      <c r="BF171" s="352"/>
      <c r="BG171" s="352"/>
      <c r="BH171" s="352"/>
      <c r="BI171" s="352"/>
      <c r="BJ171" s="352"/>
      <c r="BK171" s="352"/>
      <c r="BL171" s="352"/>
      <c r="BM171" s="352"/>
      <c r="BN171" s="352"/>
      <c r="BO171" s="352"/>
      <c r="BP171" s="352"/>
      <c r="BQ171" s="352"/>
      <c r="BR171" s="353"/>
      <c r="BS171" s="351" t="s">
        <v>75</v>
      </c>
      <c r="BT171" s="352"/>
      <c r="BU171" s="352"/>
      <c r="BV171" s="352"/>
      <c r="BW171" s="352"/>
      <c r="BX171" s="352"/>
      <c r="BY171" s="352"/>
      <c r="BZ171" s="352"/>
      <c r="CA171" s="352"/>
      <c r="CB171" s="352"/>
      <c r="CC171" s="352"/>
      <c r="CD171" s="352"/>
      <c r="CE171" s="352"/>
      <c r="CF171" s="352"/>
      <c r="CG171" s="352"/>
      <c r="CH171" s="353"/>
      <c r="CI171" s="351" t="s">
        <v>46</v>
      </c>
      <c r="CJ171" s="352"/>
      <c r="CK171" s="352"/>
      <c r="CL171" s="352"/>
      <c r="CM171" s="352"/>
      <c r="CN171" s="352"/>
      <c r="CO171" s="352"/>
      <c r="CP171" s="352"/>
      <c r="CQ171" s="352"/>
      <c r="CR171" s="352"/>
      <c r="CS171" s="352"/>
      <c r="CT171" s="352"/>
      <c r="CU171" s="352"/>
      <c r="CV171" s="352"/>
      <c r="CW171" s="352"/>
      <c r="CX171" s="352"/>
      <c r="CY171" s="352"/>
      <c r="CZ171" s="353"/>
      <c r="DA171" s="360"/>
      <c r="DB171" s="360"/>
      <c r="DC171" s="360"/>
      <c r="DD171" s="360"/>
      <c r="DE171" s="360"/>
      <c r="DF171" s="360"/>
      <c r="DG171" s="360"/>
      <c r="DH171" s="360"/>
      <c r="DI171" s="360"/>
      <c r="DJ171" s="360"/>
      <c r="DK171" s="360"/>
      <c r="DL171" s="360"/>
      <c r="DM171" s="360"/>
      <c r="DN171" s="360"/>
      <c r="DO171" s="360"/>
      <c r="DP171" s="360"/>
      <c r="DQ171" s="360"/>
      <c r="DR171" s="360"/>
      <c r="DS171" s="360"/>
      <c r="DT171" s="360"/>
      <c r="DU171" s="360"/>
      <c r="DV171" s="360"/>
      <c r="DW171" s="360"/>
      <c r="DX171" s="360"/>
      <c r="DY171" s="360"/>
      <c r="DZ171" s="360"/>
      <c r="EA171" s="360"/>
      <c r="EB171" s="360"/>
      <c r="EC171" s="360"/>
      <c r="ED171" s="360"/>
      <c r="EE171" s="360"/>
    </row>
    <row r="172" spans="1:135" s="2" customFormat="1" ht="15" customHeight="1">
      <c r="A172" s="348">
        <v>1</v>
      </c>
      <c r="B172" s="348"/>
      <c r="C172" s="348"/>
      <c r="D172" s="348"/>
      <c r="E172" s="348"/>
      <c r="F172" s="348"/>
      <c r="G172" s="348">
        <v>2</v>
      </c>
      <c r="H172" s="348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48"/>
      <c r="Z172" s="348"/>
      <c r="AA172" s="348"/>
      <c r="AB172" s="348"/>
      <c r="AC172" s="348"/>
      <c r="AD172" s="348"/>
      <c r="AE172" s="348"/>
      <c r="AF172" s="348"/>
      <c r="AG172" s="348"/>
      <c r="AH172" s="348"/>
      <c r="AI172" s="348"/>
      <c r="AJ172" s="348"/>
      <c r="AK172" s="348"/>
      <c r="AL172" s="348"/>
      <c r="AM172" s="348"/>
      <c r="AN172" s="348"/>
      <c r="AO172" s="348"/>
      <c r="AP172" s="348"/>
      <c r="AQ172" s="348"/>
      <c r="AR172" s="348"/>
      <c r="AS172" s="348"/>
      <c r="AT172" s="348"/>
      <c r="AU172" s="348"/>
      <c r="AV172" s="348"/>
      <c r="AW172" s="348"/>
      <c r="AX172" s="348"/>
      <c r="AY172" s="348"/>
      <c r="AZ172" s="348"/>
      <c r="BA172" s="348"/>
      <c r="BB172" s="348"/>
      <c r="BC172" s="348">
        <v>3</v>
      </c>
      <c r="BD172" s="348"/>
      <c r="BE172" s="348"/>
      <c r="BF172" s="348"/>
      <c r="BG172" s="348"/>
      <c r="BH172" s="348"/>
      <c r="BI172" s="348"/>
      <c r="BJ172" s="348"/>
      <c r="BK172" s="348"/>
      <c r="BL172" s="348"/>
      <c r="BM172" s="348"/>
      <c r="BN172" s="348"/>
      <c r="BO172" s="348"/>
      <c r="BP172" s="348"/>
      <c r="BQ172" s="348"/>
      <c r="BR172" s="348"/>
      <c r="BS172" s="348">
        <v>4</v>
      </c>
      <c r="BT172" s="348"/>
      <c r="BU172" s="348"/>
      <c r="BV172" s="348"/>
      <c r="BW172" s="348"/>
      <c r="BX172" s="348"/>
      <c r="BY172" s="348"/>
      <c r="BZ172" s="348"/>
      <c r="CA172" s="348"/>
      <c r="CB172" s="348"/>
      <c r="CC172" s="348"/>
      <c r="CD172" s="348"/>
      <c r="CE172" s="348"/>
      <c r="CF172" s="348"/>
      <c r="CG172" s="348"/>
      <c r="CH172" s="348"/>
      <c r="CI172" s="348">
        <v>5</v>
      </c>
      <c r="CJ172" s="348"/>
      <c r="CK172" s="348"/>
      <c r="CL172" s="348"/>
      <c r="CM172" s="348"/>
      <c r="CN172" s="348"/>
      <c r="CO172" s="348"/>
      <c r="CP172" s="348"/>
      <c r="CQ172" s="348"/>
      <c r="CR172" s="348"/>
      <c r="CS172" s="348"/>
      <c r="CT172" s="348"/>
      <c r="CU172" s="348"/>
      <c r="CV172" s="348"/>
      <c r="CW172" s="348"/>
      <c r="CX172" s="348"/>
      <c r="CY172" s="348"/>
      <c r="CZ172" s="348"/>
      <c r="DA172" s="360"/>
      <c r="DB172" s="360"/>
      <c r="DC172" s="360"/>
      <c r="DD172" s="360"/>
      <c r="DE172" s="360"/>
      <c r="DF172" s="360"/>
      <c r="DG172" s="360"/>
      <c r="DH172" s="360"/>
      <c r="DI172" s="360"/>
      <c r="DJ172" s="360"/>
      <c r="DK172" s="360"/>
      <c r="DL172" s="360"/>
      <c r="DM172" s="360"/>
      <c r="DN172" s="360"/>
      <c r="DO172" s="360"/>
      <c r="DP172" s="360"/>
      <c r="DQ172" s="360"/>
      <c r="DR172" s="360"/>
      <c r="DS172" s="360"/>
      <c r="DT172" s="360"/>
      <c r="DU172" s="360"/>
      <c r="DV172" s="360"/>
      <c r="DW172" s="360"/>
      <c r="DX172" s="360"/>
      <c r="DY172" s="360"/>
      <c r="DZ172" s="360"/>
      <c r="EA172" s="360"/>
      <c r="EB172" s="360"/>
      <c r="EC172" s="360"/>
      <c r="ED172" s="360"/>
      <c r="EE172" s="360"/>
    </row>
    <row r="173" spans="1:135" s="2" customFormat="1" ht="15" customHeight="1">
      <c r="A173" s="342" t="s">
        <v>24</v>
      </c>
      <c r="B173" s="342"/>
      <c r="C173" s="342"/>
      <c r="D173" s="342"/>
      <c r="E173" s="342"/>
      <c r="F173" s="342"/>
      <c r="G173" s="347" t="s">
        <v>270</v>
      </c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  <c r="AH173" s="347"/>
      <c r="AI173" s="347"/>
      <c r="AJ173" s="347"/>
      <c r="AK173" s="347"/>
      <c r="AL173" s="347"/>
      <c r="AM173" s="347"/>
      <c r="AN173" s="347"/>
      <c r="AO173" s="347"/>
      <c r="AP173" s="347"/>
      <c r="AQ173" s="347"/>
      <c r="AR173" s="347"/>
      <c r="AS173" s="347"/>
      <c r="AT173" s="347"/>
      <c r="AU173" s="347"/>
      <c r="AV173" s="347"/>
      <c r="AW173" s="347"/>
      <c r="AX173" s="347"/>
      <c r="AY173" s="347"/>
      <c r="AZ173" s="347"/>
      <c r="BA173" s="347"/>
      <c r="BB173" s="347"/>
      <c r="BC173" s="344"/>
      <c r="BD173" s="344"/>
      <c r="BE173" s="344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 s="344"/>
      <c r="BP173" s="344"/>
      <c r="BQ173" s="344"/>
      <c r="BR173" s="344"/>
      <c r="BS173" s="344"/>
      <c r="BT173" s="344"/>
      <c r="BU173" s="344"/>
      <c r="BV173" s="344"/>
      <c r="BW173" s="344"/>
      <c r="BX173" s="344"/>
      <c r="BY173" s="344"/>
      <c r="BZ173" s="344"/>
      <c r="CA173" s="344"/>
      <c r="CB173" s="344"/>
      <c r="CC173" s="344"/>
      <c r="CD173" s="344"/>
      <c r="CE173" s="344"/>
      <c r="CF173" s="344"/>
      <c r="CG173" s="344"/>
      <c r="CH173" s="344"/>
      <c r="CI173" s="344">
        <v>273306.42</v>
      </c>
      <c r="CJ173" s="344"/>
      <c r="CK173" s="344"/>
      <c r="CL173" s="344"/>
      <c r="CM173" s="344"/>
      <c r="CN173" s="344"/>
      <c r="CO173" s="344"/>
      <c r="CP173" s="344"/>
      <c r="CQ173" s="344"/>
      <c r="CR173" s="344"/>
      <c r="CS173" s="344"/>
      <c r="CT173" s="344"/>
      <c r="CU173" s="344"/>
      <c r="CV173" s="344"/>
      <c r="CW173" s="344"/>
      <c r="CX173" s="344"/>
      <c r="CY173" s="344"/>
      <c r="CZ173" s="344"/>
      <c r="DA173" s="360"/>
      <c r="DB173" s="360"/>
      <c r="DC173" s="360"/>
      <c r="DD173" s="360"/>
      <c r="DE173" s="360"/>
      <c r="DF173" s="360"/>
      <c r="DG173" s="360"/>
      <c r="DH173" s="360"/>
      <c r="DI173" s="360"/>
      <c r="DJ173" s="360"/>
      <c r="DK173" s="360"/>
      <c r="DL173" s="360"/>
      <c r="DM173" s="360"/>
      <c r="DN173" s="360"/>
      <c r="DO173" s="360"/>
      <c r="DP173" s="360"/>
      <c r="DQ173" s="360"/>
      <c r="DR173" s="360"/>
      <c r="DS173" s="360"/>
      <c r="DT173" s="360"/>
      <c r="DU173" s="360"/>
      <c r="DV173" s="360"/>
      <c r="DW173" s="360"/>
      <c r="DX173" s="360"/>
      <c r="DY173" s="360"/>
      <c r="DZ173" s="360"/>
      <c r="EA173" s="360"/>
      <c r="EB173" s="360"/>
      <c r="EC173" s="360"/>
      <c r="ED173" s="360"/>
      <c r="EE173" s="360"/>
    </row>
    <row r="174" spans="1:135" s="2" customFormat="1" ht="15" customHeight="1" hidden="1">
      <c r="A174" s="342"/>
      <c r="B174" s="342"/>
      <c r="C174" s="342"/>
      <c r="D174" s="342"/>
      <c r="E174" s="342"/>
      <c r="F174" s="342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I174" s="347"/>
      <c r="AJ174" s="347"/>
      <c r="AK174" s="347"/>
      <c r="AL174" s="347"/>
      <c r="AM174" s="347"/>
      <c r="AN174" s="347"/>
      <c r="AO174" s="347"/>
      <c r="AP174" s="347"/>
      <c r="AQ174" s="347"/>
      <c r="AR174" s="347"/>
      <c r="AS174" s="347"/>
      <c r="AT174" s="347"/>
      <c r="AU174" s="347"/>
      <c r="AV174" s="347"/>
      <c r="AW174" s="347"/>
      <c r="AX174" s="347"/>
      <c r="AY174" s="347"/>
      <c r="AZ174" s="347"/>
      <c r="BA174" s="347"/>
      <c r="BB174" s="347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  <c r="CF174" s="344"/>
      <c r="CG174" s="344"/>
      <c r="CH174" s="344"/>
      <c r="CI174" s="344"/>
      <c r="CJ174" s="344"/>
      <c r="CK174" s="344"/>
      <c r="CL174" s="344"/>
      <c r="CM174" s="344"/>
      <c r="CN174" s="344"/>
      <c r="CO174" s="344"/>
      <c r="CP174" s="344"/>
      <c r="CQ174" s="344"/>
      <c r="CR174" s="344"/>
      <c r="CS174" s="344"/>
      <c r="CT174" s="344"/>
      <c r="CU174" s="344"/>
      <c r="CV174" s="344"/>
      <c r="CW174" s="344"/>
      <c r="CX174" s="344"/>
      <c r="CY174" s="344"/>
      <c r="CZ174" s="344"/>
      <c r="DA174" s="360"/>
      <c r="DB174" s="360"/>
      <c r="DC174" s="360"/>
      <c r="DD174" s="360"/>
      <c r="DE174" s="360"/>
      <c r="DF174" s="360"/>
      <c r="DG174" s="360"/>
      <c r="DH174" s="360"/>
      <c r="DI174" s="360"/>
      <c r="DJ174" s="360"/>
      <c r="DK174" s="360"/>
      <c r="DL174" s="360"/>
      <c r="DM174" s="360"/>
      <c r="DN174" s="360"/>
      <c r="DO174" s="360"/>
      <c r="DP174" s="360"/>
      <c r="DQ174" s="360"/>
      <c r="DR174" s="360"/>
      <c r="DS174" s="360"/>
      <c r="DT174" s="360"/>
      <c r="DU174" s="360"/>
      <c r="DV174" s="360"/>
      <c r="DW174" s="360"/>
      <c r="DX174" s="360"/>
      <c r="DY174" s="360"/>
      <c r="DZ174" s="360"/>
      <c r="EA174" s="360"/>
      <c r="EB174" s="360"/>
      <c r="EC174" s="360"/>
      <c r="ED174" s="360"/>
      <c r="EE174" s="360"/>
    </row>
    <row r="175" spans="1:135" s="2" customFormat="1" ht="15" customHeight="1" hidden="1">
      <c r="A175" s="342"/>
      <c r="B175" s="342"/>
      <c r="C175" s="342"/>
      <c r="D175" s="342"/>
      <c r="E175" s="342"/>
      <c r="F175" s="342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47"/>
      <c r="AJ175" s="347"/>
      <c r="AK175" s="347"/>
      <c r="AL175" s="347"/>
      <c r="AM175" s="347"/>
      <c r="AN175" s="347"/>
      <c r="AO175" s="347"/>
      <c r="AP175" s="347"/>
      <c r="AQ175" s="347"/>
      <c r="AR175" s="347"/>
      <c r="AS175" s="347"/>
      <c r="AT175" s="347"/>
      <c r="AU175" s="347"/>
      <c r="AV175" s="347"/>
      <c r="AW175" s="347"/>
      <c r="AX175" s="347"/>
      <c r="AY175" s="347"/>
      <c r="AZ175" s="347"/>
      <c r="BA175" s="347"/>
      <c r="BB175" s="347"/>
      <c r="BC175" s="344"/>
      <c r="BD175" s="344"/>
      <c r="BE175" s="344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 s="344"/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344"/>
      <c r="BZ175" s="344"/>
      <c r="CA175" s="344"/>
      <c r="CB175" s="344"/>
      <c r="CC175" s="344"/>
      <c r="CD175" s="344"/>
      <c r="CE175" s="344"/>
      <c r="CF175" s="344"/>
      <c r="CG175" s="344"/>
      <c r="CH175" s="344"/>
      <c r="CI175" s="344"/>
      <c r="CJ175" s="344"/>
      <c r="CK175" s="344"/>
      <c r="CL175" s="344"/>
      <c r="CM175" s="344"/>
      <c r="CN175" s="344"/>
      <c r="CO175" s="344"/>
      <c r="CP175" s="344"/>
      <c r="CQ175" s="344"/>
      <c r="CR175" s="344"/>
      <c r="CS175" s="344"/>
      <c r="CT175" s="344"/>
      <c r="CU175" s="344"/>
      <c r="CV175" s="344"/>
      <c r="CW175" s="344"/>
      <c r="CX175" s="344"/>
      <c r="CY175" s="344"/>
      <c r="CZ175" s="344"/>
      <c r="DA175" s="360"/>
      <c r="DB175" s="360"/>
      <c r="DC175" s="360"/>
      <c r="DD175" s="360"/>
      <c r="DE175" s="360"/>
      <c r="DF175" s="360"/>
      <c r="DG175" s="360"/>
      <c r="DH175" s="360"/>
      <c r="DI175" s="360"/>
      <c r="DJ175" s="360"/>
      <c r="DK175" s="360"/>
      <c r="DL175" s="360"/>
      <c r="DM175" s="360"/>
      <c r="DN175" s="360"/>
      <c r="DO175" s="360"/>
      <c r="DP175" s="360"/>
      <c r="DQ175" s="360"/>
      <c r="DR175" s="360"/>
      <c r="DS175" s="360"/>
      <c r="DT175" s="360"/>
      <c r="DU175" s="360"/>
      <c r="DV175" s="360"/>
      <c r="DW175" s="360"/>
      <c r="DX175" s="360"/>
      <c r="DY175" s="360"/>
      <c r="DZ175" s="360"/>
      <c r="EA175" s="360"/>
      <c r="EB175" s="360"/>
      <c r="EC175" s="360"/>
      <c r="ED175" s="360"/>
      <c r="EE175" s="360"/>
    </row>
    <row r="176" spans="1:135" s="2" customFormat="1" ht="15" customHeight="1" hidden="1">
      <c r="A176" s="342"/>
      <c r="B176" s="342"/>
      <c r="C176" s="342"/>
      <c r="D176" s="342"/>
      <c r="E176" s="342"/>
      <c r="F176" s="342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J176" s="347"/>
      <c r="AK176" s="347"/>
      <c r="AL176" s="347"/>
      <c r="AM176" s="347"/>
      <c r="AN176" s="347"/>
      <c r="AO176" s="347"/>
      <c r="AP176" s="347"/>
      <c r="AQ176" s="347"/>
      <c r="AR176" s="347"/>
      <c r="AS176" s="347"/>
      <c r="AT176" s="347"/>
      <c r="AU176" s="347"/>
      <c r="AV176" s="347"/>
      <c r="AW176" s="347"/>
      <c r="AX176" s="347"/>
      <c r="AY176" s="347"/>
      <c r="AZ176" s="347"/>
      <c r="BA176" s="347"/>
      <c r="BB176" s="347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344"/>
      <c r="BZ176" s="344"/>
      <c r="CA176" s="344"/>
      <c r="CB176" s="344"/>
      <c r="CC176" s="344"/>
      <c r="CD176" s="344"/>
      <c r="CE176" s="344"/>
      <c r="CF176" s="344"/>
      <c r="CG176" s="344"/>
      <c r="CH176" s="344"/>
      <c r="CI176" s="344"/>
      <c r="CJ176" s="344"/>
      <c r="CK176" s="344"/>
      <c r="CL176" s="344"/>
      <c r="CM176" s="344"/>
      <c r="CN176" s="344"/>
      <c r="CO176" s="344"/>
      <c r="CP176" s="344"/>
      <c r="CQ176" s="344"/>
      <c r="CR176" s="344"/>
      <c r="CS176" s="344"/>
      <c r="CT176" s="344"/>
      <c r="CU176" s="344"/>
      <c r="CV176" s="344"/>
      <c r="CW176" s="344"/>
      <c r="CX176" s="344"/>
      <c r="CY176" s="344"/>
      <c r="CZ176" s="344"/>
      <c r="DA176" s="360"/>
      <c r="DB176" s="360"/>
      <c r="DC176" s="360"/>
      <c r="DD176" s="360"/>
      <c r="DE176" s="360"/>
      <c r="DF176" s="360"/>
      <c r="DG176" s="360"/>
      <c r="DH176" s="360"/>
      <c r="DI176" s="360"/>
      <c r="DJ176" s="360"/>
      <c r="DK176" s="360"/>
      <c r="DL176" s="360"/>
      <c r="DM176" s="360"/>
      <c r="DN176" s="360"/>
      <c r="DO176" s="360"/>
      <c r="DP176" s="360"/>
      <c r="DQ176" s="360"/>
      <c r="DR176" s="360"/>
      <c r="DS176" s="360"/>
      <c r="DT176" s="360"/>
      <c r="DU176" s="360"/>
      <c r="DV176" s="360"/>
      <c r="DW176" s="360"/>
      <c r="DX176" s="360"/>
      <c r="DY176" s="360"/>
      <c r="DZ176" s="360"/>
      <c r="EA176" s="360"/>
      <c r="EB176" s="360"/>
      <c r="EC176" s="360"/>
      <c r="ED176" s="360"/>
      <c r="EE176" s="360"/>
    </row>
    <row r="177" spans="1:135" s="2" customFormat="1" ht="15" customHeight="1" hidden="1">
      <c r="A177" s="348"/>
      <c r="B177" s="348"/>
      <c r="C177" s="348"/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348"/>
      <c r="AA177" s="348"/>
      <c r="AB177" s="348"/>
      <c r="AC177" s="348"/>
      <c r="AD177" s="348"/>
      <c r="AE177" s="348"/>
      <c r="AF177" s="348"/>
      <c r="AG177" s="348"/>
      <c r="AH177" s="348"/>
      <c r="AI177" s="348"/>
      <c r="AJ177" s="348"/>
      <c r="AK177" s="348"/>
      <c r="AL177" s="348"/>
      <c r="AM177" s="348"/>
      <c r="AN177" s="348"/>
      <c r="AO177" s="348"/>
      <c r="AP177" s="348"/>
      <c r="AQ177" s="348"/>
      <c r="AR177" s="348"/>
      <c r="AS177" s="348"/>
      <c r="AT177" s="348"/>
      <c r="AU177" s="348"/>
      <c r="AV177" s="348"/>
      <c r="AW177" s="348"/>
      <c r="AX177" s="348"/>
      <c r="AY177" s="348"/>
      <c r="AZ177" s="348"/>
      <c r="BA177" s="348"/>
      <c r="BB177" s="348"/>
      <c r="BC177" s="367"/>
      <c r="BD177" s="367"/>
      <c r="BE177" s="367"/>
      <c r="BF177" s="367"/>
      <c r="BG177" s="367"/>
      <c r="BH177" s="367"/>
      <c r="BI177" s="367"/>
      <c r="BJ177" s="367"/>
      <c r="BK177" s="367"/>
      <c r="BL177" s="367"/>
      <c r="BM177" s="367"/>
      <c r="BN177" s="367"/>
      <c r="BO177" s="367"/>
      <c r="BP177" s="367"/>
      <c r="BQ177" s="367"/>
      <c r="BR177" s="367"/>
      <c r="BS177" s="367"/>
      <c r="BT177" s="367"/>
      <c r="BU177" s="367"/>
      <c r="BV177" s="367"/>
      <c r="BW177" s="367"/>
      <c r="BX177" s="367"/>
      <c r="BY177" s="367"/>
      <c r="BZ177" s="367"/>
      <c r="CA177" s="367"/>
      <c r="CB177" s="367"/>
      <c r="CC177" s="367"/>
      <c r="CD177" s="367"/>
      <c r="CE177" s="367"/>
      <c r="CF177" s="367"/>
      <c r="CG177" s="367"/>
      <c r="CH177" s="367"/>
      <c r="CI177" s="367"/>
      <c r="CJ177" s="367"/>
      <c r="CK177" s="367"/>
      <c r="CL177" s="367"/>
      <c r="CM177" s="367"/>
      <c r="CN177" s="367"/>
      <c r="CO177" s="367"/>
      <c r="CP177" s="367"/>
      <c r="CQ177" s="367"/>
      <c r="CR177" s="367"/>
      <c r="CS177" s="367"/>
      <c r="CT177" s="367"/>
      <c r="CU177" s="367"/>
      <c r="CV177" s="367"/>
      <c r="CW177" s="367"/>
      <c r="CX177" s="367"/>
      <c r="CY177" s="367"/>
      <c r="CZ177" s="367"/>
      <c r="DA177" s="360"/>
      <c r="DB177" s="360"/>
      <c r="DC177" s="360"/>
      <c r="DD177" s="360"/>
      <c r="DE177" s="360"/>
      <c r="DF177" s="360"/>
      <c r="DG177" s="360"/>
      <c r="DH177" s="360"/>
      <c r="DI177" s="360"/>
      <c r="DJ177" s="360"/>
      <c r="DK177" s="360"/>
      <c r="DL177" s="360"/>
      <c r="DM177" s="360"/>
      <c r="DN177" s="360"/>
      <c r="DO177" s="360"/>
      <c r="DP177" s="360"/>
      <c r="DQ177" s="360"/>
      <c r="DR177" s="360"/>
      <c r="DS177" s="360"/>
      <c r="DT177" s="360"/>
      <c r="DU177" s="360"/>
      <c r="DV177" s="360"/>
      <c r="DW177" s="360"/>
      <c r="DX177" s="360"/>
      <c r="DY177" s="360"/>
      <c r="DZ177" s="360"/>
      <c r="EA177" s="360"/>
      <c r="EB177" s="360"/>
      <c r="EC177" s="360"/>
      <c r="ED177" s="360"/>
      <c r="EE177" s="360"/>
    </row>
    <row r="178" spans="1:135" s="2" customFormat="1" ht="15" customHeight="1" hidden="1">
      <c r="A178" s="342"/>
      <c r="B178" s="342"/>
      <c r="C178" s="342"/>
      <c r="D178" s="342"/>
      <c r="E178" s="342"/>
      <c r="F178" s="342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  <c r="W178" s="347"/>
      <c r="X178" s="347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47"/>
      <c r="AJ178" s="347"/>
      <c r="AK178" s="347"/>
      <c r="AL178" s="347"/>
      <c r="AM178" s="347"/>
      <c r="AN178" s="347"/>
      <c r="AO178" s="347"/>
      <c r="AP178" s="347"/>
      <c r="AQ178" s="347"/>
      <c r="AR178" s="347"/>
      <c r="AS178" s="347"/>
      <c r="AT178" s="347"/>
      <c r="AU178" s="347"/>
      <c r="AV178" s="347"/>
      <c r="AW178" s="347"/>
      <c r="AX178" s="347"/>
      <c r="AY178" s="347"/>
      <c r="AZ178" s="347"/>
      <c r="BA178" s="347"/>
      <c r="BB178" s="347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60"/>
      <c r="DB178" s="360"/>
      <c r="DC178" s="360"/>
      <c r="DD178" s="360"/>
      <c r="DE178" s="360"/>
      <c r="DF178" s="360"/>
      <c r="DG178" s="360"/>
      <c r="DH178" s="360"/>
      <c r="DI178" s="360"/>
      <c r="DJ178" s="360"/>
      <c r="DK178" s="360"/>
      <c r="DL178" s="360"/>
      <c r="DM178" s="360"/>
      <c r="DN178" s="360"/>
      <c r="DO178" s="360"/>
      <c r="DP178" s="360"/>
      <c r="DQ178" s="360"/>
      <c r="DR178" s="360"/>
      <c r="DS178" s="360"/>
      <c r="DT178" s="360"/>
      <c r="DU178" s="360"/>
      <c r="DV178" s="360"/>
      <c r="DW178" s="360"/>
      <c r="DX178" s="360"/>
      <c r="DY178" s="360"/>
      <c r="DZ178" s="360"/>
      <c r="EA178" s="360"/>
      <c r="EB178" s="360"/>
      <c r="EC178" s="360"/>
      <c r="ED178" s="360"/>
      <c r="EE178" s="360"/>
    </row>
    <row r="179" spans="1:135" s="2" customFormat="1" ht="15" customHeight="1" hidden="1">
      <c r="A179" s="342"/>
      <c r="B179" s="342"/>
      <c r="C179" s="342"/>
      <c r="D179" s="342"/>
      <c r="E179" s="342"/>
      <c r="F179" s="342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  <c r="W179" s="347"/>
      <c r="X179" s="347"/>
      <c r="Y179" s="347"/>
      <c r="Z179" s="347"/>
      <c r="AA179" s="347"/>
      <c r="AB179" s="347"/>
      <c r="AC179" s="347"/>
      <c r="AD179" s="347"/>
      <c r="AE179" s="347"/>
      <c r="AF179" s="347"/>
      <c r="AG179" s="347"/>
      <c r="AH179" s="347"/>
      <c r="AI179" s="347"/>
      <c r="AJ179" s="347"/>
      <c r="AK179" s="347"/>
      <c r="AL179" s="347"/>
      <c r="AM179" s="347"/>
      <c r="AN179" s="347"/>
      <c r="AO179" s="347"/>
      <c r="AP179" s="347"/>
      <c r="AQ179" s="347"/>
      <c r="AR179" s="347"/>
      <c r="AS179" s="347"/>
      <c r="AT179" s="347"/>
      <c r="AU179" s="347"/>
      <c r="AV179" s="347"/>
      <c r="AW179" s="347"/>
      <c r="AX179" s="347"/>
      <c r="AY179" s="347"/>
      <c r="AZ179" s="347"/>
      <c r="BA179" s="347"/>
      <c r="BB179" s="347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60"/>
      <c r="DB179" s="360"/>
      <c r="DC179" s="360"/>
      <c r="DD179" s="360"/>
      <c r="DE179" s="360"/>
      <c r="DF179" s="360"/>
      <c r="DG179" s="360"/>
      <c r="DH179" s="360"/>
      <c r="DI179" s="360"/>
      <c r="DJ179" s="360"/>
      <c r="DK179" s="360"/>
      <c r="DL179" s="360"/>
      <c r="DM179" s="360"/>
      <c r="DN179" s="360"/>
      <c r="DO179" s="360"/>
      <c r="DP179" s="360"/>
      <c r="DQ179" s="360"/>
      <c r="DR179" s="360"/>
      <c r="DS179" s="360"/>
      <c r="DT179" s="360"/>
      <c r="DU179" s="360"/>
      <c r="DV179" s="360"/>
      <c r="DW179" s="360"/>
      <c r="DX179" s="360"/>
      <c r="DY179" s="360"/>
      <c r="DZ179" s="360"/>
      <c r="EA179" s="360"/>
      <c r="EB179" s="360"/>
      <c r="EC179" s="360"/>
      <c r="ED179" s="360"/>
      <c r="EE179" s="360"/>
    </row>
    <row r="180" spans="1:135" s="2" customFormat="1" ht="15" customHeight="1" hidden="1">
      <c r="A180" s="342"/>
      <c r="B180" s="342"/>
      <c r="C180" s="342"/>
      <c r="D180" s="342"/>
      <c r="E180" s="342"/>
      <c r="F180" s="342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7"/>
      <c r="BA180" s="347"/>
      <c r="BB180" s="347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4"/>
      <c r="CI180" s="344"/>
      <c r="CJ180" s="344"/>
      <c r="CK180" s="344"/>
      <c r="CL180" s="344"/>
      <c r="CM180" s="344"/>
      <c r="CN180" s="344"/>
      <c r="CO180" s="344"/>
      <c r="CP180" s="344"/>
      <c r="CQ180" s="344"/>
      <c r="CR180" s="344"/>
      <c r="CS180" s="344"/>
      <c r="CT180" s="344"/>
      <c r="CU180" s="344"/>
      <c r="CV180" s="344"/>
      <c r="CW180" s="344"/>
      <c r="CX180" s="344"/>
      <c r="CY180" s="344"/>
      <c r="CZ180" s="344"/>
      <c r="DA180" s="360"/>
      <c r="DB180" s="360"/>
      <c r="DC180" s="360"/>
      <c r="DD180" s="360"/>
      <c r="DE180" s="360"/>
      <c r="DF180" s="360"/>
      <c r="DG180" s="360"/>
      <c r="DH180" s="360"/>
      <c r="DI180" s="360"/>
      <c r="DJ180" s="360"/>
      <c r="DK180" s="360"/>
      <c r="DL180" s="360"/>
      <c r="DM180" s="360"/>
      <c r="DN180" s="360"/>
      <c r="DO180" s="360"/>
      <c r="DP180" s="360"/>
      <c r="DQ180" s="360"/>
      <c r="DR180" s="360"/>
      <c r="DS180" s="360"/>
      <c r="DT180" s="360"/>
      <c r="DU180" s="360"/>
      <c r="DV180" s="360"/>
      <c r="DW180" s="360"/>
      <c r="DX180" s="360"/>
      <c r="DY180" s="360"/>
      <c r="DZ180" s="360"/>
      <c r="EA180" s="360"/>
      <c r="EB180" s="360"/>
      <c r="EC180" s="360"/>
      <c r="ED180" s="360"/>
      <c r="EE180" s="360"/>
    </row>
    <row r="181" spans="1:135" s="2" customFormat="1" ht="15" customHeight="1" hidden="1">
      <c r="A181" s="342"/>
      <c r="B181" s="342"/>
      <c r="C181" s="342"/>
      <c r="D181" s="342"/>
      <c r="E181" s="342"/>
      <c r="F181" s="342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/>
      <c r="AU181" s="347"/>
      <c r="AV181" s="347"/>
      <c r="AW181" s="347"/>
      <c r="AX181" s="347"/>
      <c r="AY181" s="347"/>
      <c r="AZ181" s="347"/>
      <c r="BA181" s="347"/>
      <c r="BB181" s="347"/>
      <c r="BC181" s="344"/>
      <c r="BD181" s="344"/>
      <c r="BE181" s="344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 s="344"/>
      <c r="BP181" s="344"/>
      <c r="BQ181" s="344"/>
      <c r="BR181" s="344"/>
      <c r="BS181" s="344"/>
      <c r="BT181" s="344"/>
      <c r="BU181" s="344"/>
      <c r="BV181" s="344"/>
      <c r="BW181" s="344"/>
      <c r="BX181" s="344"/>
      <c r="BY181" s="344"/>
      <c r="BZ181" s="344"/>
      <c r="CA181" s="344"/>
      <c r="CB181" s="344"/>
      <c r="CC181" s="344"/>
      <c r="CD181" s="344"/>
      <c r="CE181" s="344"/>
      <c r="CF181" s="344"/>
      <c r="CG181" s="344"/>
      <c r="CH181" s="344"/>
      <c r="CI181" s="344"/>
      <c r="CJ181" s="344"/>
      <c r="CK181" s="344"/>
      <c r="CL181" s="344"/>
      <c r="CM181" s="344"/>
      <c r="CN181" s="344"/>
      <c r="CO181" s="344"/>
      <c r="CP181" s="344"/>
      <c r="CQ181" s="344"/>
      <c r="CR181" s="344"/>
      <c r="CS181" s="344"/>
      <c r="CT181" s="344"/>
      <c r="CU181" s="344"/>
      <c r="CV181" s="344"/>
      <c r="CW181" s="344"/>
      <c r="CX181" s="344"/>
      <c r="CY181" s="344"/>
      <c r="CZ181" s="344"/>
      <c r="DA181" s="360"/>
      <c r="DB181" s="360"/>
      <c r="DC181" s="360"/>
      <c r="DD181" s="360"/>
      <c r="DE181" s="360"/>
      <c r="DF181" s="360"/>
      <c r="DG181" s="360"/>
      <c r="DH181" s="360"/>
      <c r="DI181" s="360"/>
      <c r="DJ181" s="360"/>
      <c r="DK181" s="360"/>
      <c r="DL181" s="360"/>
      <c r="DM181" s="360"/>
      <c r="DN181" s="360"/>
      <c r="DO181" s="360"/>
      <c r="DP181" s="360"/>
      <c r="DQ181" s="360"/>
      <c r="DR181" s="360"/>
      <c r="DS181" s="360"/>
      <c r="DT181" s="360"/>
      <c r="DU181" s="360"/>
      <c r="DV181" s="360"/>
      <c r="DW181" s="360"/>
      <c r="DX181" s="360"/>
      <c r="DY181" s="360"/>
      <c r="DZ181" s="360"/>
      <c r="EA181" s="360"/>
      <c r="EB181" s="360"/>
      <c r="EC181" s="360"/>
      <c r="ED181" s="360"/>
      <c r="EE181" s="360"/>
    </row>
    <row r="182" spans="1:135" s="2" customFormat="1" ht="15" customHeight="1" hidden="1">
      <c r="A182" s="348"/>
      <c r="B182" s="348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  <c r="Y182" s="348"/>
      <c r="Z182" s="348"/>
      <c r="AA182" s="348"/>
      <c r="AB182" s="348"/>
      <c r="AC182" s="348"/>
      <c r="AD182" s="348"/>
      <c r="AE182" s="348"/>
      <c r="AF182" s="348"/>
      <c r="AG182" s="348"/>
      <c r="AH182" s="348"/>
      <c r="AI182" s="348"/>
      <c r="AJ182" s="348"/>
      <c r="AK182" s="348"/>
      <c r="AL182" s="348"/>
      <c r="AM182" s="348"/>
      <c r="AN182" s="348"/>
      <c r="AO182" s="348"/>
      <c r="AP182" s="348"/>
      <c r="AQ182" s="348"/>
      <c r="AR182" s="348"/>
      <c r="AS182" s="348"/>
      <c r="AT182" s="348"/>
      <c r="AU182" s="348"/>
      <c r="AV182" s="348"/>
      <c r="AW182" s="348"/>
      <c r="AX182" s="348"/>
      <c r="AY182" s="348"/>
      <c r="AZ182" s="348"/>
      <c r="BA182" s="348"/>
      <c r="BB182" s="348"/>
      <c r="BC182" s="367"/>
      <c r="BD182" s="367"/>
      <c r="BE182" s="367"/>
      <c r="BF182" s="367"/>
      <c r="BG182" s="367"/>
      <c r="BH182" s="367"/>
      <c r="BI182" s="367"/>
      <c r="BJ182" s="367"/>
      <c r="BK182" s="367"/>
      <c r="BL182" s="367"/>
      <c r="BM182" s="367"/>
      <c r="BN182" s="367"/>
      <c r="BO182" s="367"/>
      <c r="BP182" s="367"/>
      <c r="BQ182" s="367"/>
      <c r="BR182" s="367"/>
      <c r="BS182" s="367"/>
      <c r="BT182" s="367"/>
      <c r="BU182" s="367"/>
      <c r="BV182" s="367"/>
      <c r="BW182" s="367"/>
      <c r="BX182" s="367"/>
      <c r="BY182" s="367"/>
      <c r="BZ182" s="367"/>
      <c r="CA182" s="367"/>
      <c r="CB182" s="367"/>
      <c r="CC182" s="367"/>
      <c r="CD182" s="367"/>
      <c r="CE182" s="367"/>
      <c r="CF182" s="367"/>
      <c r="CG182" s="367"/>
      <c r="CH182" s="367"/>
      <c r="CI182" s="367"/>
      <c r="CJ182" s="367"/>
      <c r="CK182" s="367"/>
      <c r="CL182" s="367"/>
      <c r="CM182" s="367"/>
      <c r="CN182" s="367"/>
      <c r="CO182" s="367"/>
      <c r="CP182" s="367"/>
      <c r="CQ182" s="367"/>
      <c r="CR182" s="367"/>
      <c r="CS182" s="367"/>
      <c r="CT182" s="367"/>
      <c r="CU182" s="367"/>
      <c r="CV182" s="367"/>
      <c r="CW182" s="367"/>
      <c r="CX182" s="367"/>
      <c r="CY182" s="367"/>
      <c r="CZ182" s="367"/>
      <c r="DA182" s="360"/>
      <c r="DB182" s="360"/>
      <c r="DC182" s="360"/>
      <c r="DD182" s="360"/>
      <c r="DE182" s="360"/>
      <c r="DF182" s="360"/>
      <c r="DG182" s="360"/>
      <c r="DH182" s="360"/>
      <c r="DI182" s="360"/>
      <c r="DJ182" s="360"/>
      <c r="DK182" s="360"/>
      <c r="DL182" s="360"/>
      <c r="DM182" s="360"/>
      <c r="DN182" s="360"/>
      <c r="DO182" s="360"/>
      <c r="DP182" s="360"/>
      <c r="DQ182" s="360"/>
      <c r="DR182" s="360"/>
      <c r="DS182" s="360"/>
      <c r="DT182" s="360"/>
      <c r="DU182" s="360"/>
      <c r="DV182" s="360"/>
      <c r="DW182" s="360"/>
      <c r="DX182" s="360"/>
      <c r="DY182" s="360"/>
      <c r="DZ182" s="360"/>
      <c r="EA182" s="360"/>
      <c r="EB182" s="360"/>
      <c r="EC182" s="360"/>
      <c r="ED182" s="360"/>
      <c r="EE182" s="360"/>
    </row>
    <row r="183" spans="1:135" s="2" customFormat="1" ht="15" customHeight="1" hidden="1">
      <c r="A183" s="342"/>
      <c r="B183" s="342"/>
      <c r="C183" s="342"/>
      <c r="D183" s="342"/>
      <c r="E183" s="342"/>
      <c r="F183" s="342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I183" s="347"/>
      <c r="AJ183" s="347"/>
      <c r="AK183" s="347"/>
      <c r="AL183" s="347"/>
      <c r="AM183" s="347"/>
      <c r="AN183" s="347"/>
      <c r="AO183" s="347"/>
      <c r="AP183" s="347"/>
      <c r="AQ183" s="347"/>
      <c r="AR183" s="347"/>
      <c r="AS183" s="347"/>
      <c r="AT183" s="347"/>
      <c r="AU183" s="347"/>
      <c r="AV183" s="347"/>
      <c r="AW183" s="347"/>
      <c r="AX183" s="347"/>
      <c r="AY183" s="347"/>
      <c r="AZ183" s="347"/>
      <c r="BA183" s="347"/>
      <c r="BB183" s="347"/>
      <c r="BC183" s="344"/>
      <c r="BD183" s="344"/>
      <c r="BE183" s="344"/>
      <c r="BF183" s="344"/>
      <c r="BG183" s="344"/>
      <c r="BH183" s="344"/>
      <c r="BI183" s="344"/>
      <c r="BJ183" s="344"/>
      <c r="BK183" s="344"/>
      <c r="BL183" s="344"/>
      <c r="BM183" s="344"/>
      <c r="BN183" s="344"/>
      <c r="BO183" s="344"/>
      <c r="BP183" s="344"/>
      <c r="BQ183" s="344"/>
      <c r="BR183" s="344"/>
      <c r="BS183" s="344"/>
      <c r="BT183" s="344"/>
      <c r="BU183" s="344"/>
      <c r="BV183" s="344"/>
      <c r="BW183" s="344"/>
      <c r="BX183" s="344"/>
      <c r="BY183" s="344"/>
      <c r="BZ183" s="344"/>
      <c r="CA183" s="344"/>
      <c r="CB183" s="344"/>
      <c r="CC183" s="344"/>
      <c r="CD183" s="344"/>
      <c r="CE183" s="344"/>
      <c r="CF183" s="344"/>
      <c r="CG183" s="344"/>
      <c r="CH183" s="344"/>
      <c r="CI183" s="344"/>
      <c r="CJ183" s="344"/>
      <c r="CK183" s="344"/>
      <c r="CL183" s="344"/>
      <c r="CM183" s="344"/>
      <c r="CN183" s="344"/>
      <c r="CO183" s="344"/>
      <c r="CP183" s="344"/>
      <c r="CQ183" s="344"/>
      <c r="CR183" s="344"/>
      <c r="CS183" s="344"/>
      <c r="CT183" s="344"/>
      <c r="CU183" s="344"/>
      <c r="CV183" s="344"/>
      <c r="CW183" s="344"/>
      <c r="CX183" s="344"/>
      <c r="CY183" s="344"/>
      <c r="CZ183" s="344"/>
      <c r="DA183" s="360"/>
      <c r="DB183" s="360"/>
      <c r="DC183" s="360"/>
      <c r="DD183" s="360"/>
      <c r="DE183" s="360"/>
      <c r="DF183" s="360"/>
      <c r="DG183" s="360"/>
      <c r="DH183" s="360"/>
      <c r="DI183" s="360"/>
      <c r="DJ183" s="360"/>
      <c r="DK183" s="360"/>
      <c r="DL183" s="360"/>
      <c r="DM183" s="360"/>
      <c r="DN183" s="360"/>
      <c r="DO183" s="360"/>
      <c r="DP183" s="360"/>
      <c r="DQ183" s="360"/>
      <c r="DR183" s="360"/>
      <c r="DS183" s="360"/>
      <c r="DT183" s="360"/>
      <c r="DU183" s="360"/>
      <c r="DV183" s="360"/>
      <c r="DW183" s="360"/>
      <c r="DX183" s="360"/>
      <c r="DY183" s="360"/>
      <c r="DZ183" s="360"/>
      <c r="EA183" s="360"/>
      <c r="EB183" s="360"/>
      <c r="EC183" s="360"/>
      <c r="ED183" s="360"/>
      <c r="EE183" s="360"/>
    </row>
    <row r="184" spans="1:135" s="2" customFormat="1" ht="15" customHeight="1" hidden="1">
      <c r="A184" s="342"/>
      <c r="B184" s="342"/>
      <c r="C184" s="342"/>
      <c r="D184" s="342"/>
      <c r="E184" s="342"/>
      <c r="F184" s="342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  <c r="AA184" s="347"/>
      <c r="AB184" s="347"/>
      <c r="AC184" s="347"/>
      <c r="AD184" s="347"/>
      <c r="AE184" s="347"/>
      <c r="AF184" s="347"/>
      <c r="AG184" s="347"/>
      <c r="AH184" s="347"/>
      <c r="AI184" s="347"/>
      <c r="AJ184" s="347"/>
      <c r="AK184" s="347"/>
      <c r="AL184" s="347"/>
      <c r="AM184" s="347"/>
      <c r="AN184" s="347"/>
      <c r="AO184" s="347"/>
      <c r="AP184" s="347"/>
      <c r="AQ184" s="347"/>
      <c r="AR184" s="347"/>
      <c r="AS184" s="347"/>
      <c r="AT184" s="347"/>
      <c r="AU184" s="347"/>
      <c r="AV184" s="347"/>
      <c r="AW184" s="347"/>
      <c r="AX184" s="347"/>
      <c r="AY184" s="347"/>
      <c r="AZ184" s="347"/>
      <c r="BA184" s="347"/>
      <c r="BB184" s="347"/>
      <c r="BC184" s="344"/>
      <c r="BD184" s="344"/>
      <c r="BE184" s="344"/>
      <c r="BF184" s="344"/>
      <c r="BG184" s="344"/>
      <c r="BH184" s="344"/>
      <c r="BI184" s="344"/>
      <c r="BJ184" s="344"/>
      <c r="BK184" s="344"/>
      <c r="BL184" s="344"/>
      <c r="BM184" s="344"/>
      <c r="BN184" s="344"/>
      <c r="BO184" s="344"/>
      <c r="BP184" s="344"/>
      <c r="BQ184" s="344"/>
      <c r="BR184" s="344"/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4"/>
      <c r="CC184" s="344"/>
      <c r="CD184" s="344"/>
      <c r="CE184" s="344"/>
      <c r="CF184" s="344"/>
      <c r="CG184" s="344"/>
      <c r="CH184" s="344"/>
      <c r="CI184" s="344"/>
      <c r="CJ184" s="344"/>
      <c r="CK184" s="344"/>
      <c r="CL184" s="344"/>
      <c r="CM184" s="344"/>
      <c r="CN184" s="344"/>
      <c r="CO184" s="344"/>
      <c r="CP184" s="344"/>
      <c r="CQ184" s="344"/>
      <c r="CR184" s="344"/>
      <c r="CS184" s="344"/>
      <c r="CT184" s="344"/>
      <c r="CU184" s="344"/>
      <c r="CV184" s="344"/>
      <c r="CW184" s="344"/>
      <c r="CX184" s="344"/>
      <c r="CY184" s="344"/>
      <c r="CZ184" s="344"/>
      <c r="DA184" s="360"/>
      <c r="DB184" s="360"/>
      <c r="DC184" s="360"/>
      <c r="DD184" s="360"/>
      <c r="DE184" s="360"/>
      <c r="DF184" s="360"/>
      <c r="DG184" s="360"/>
      <c r="DH184" s="360"/>
      <c r="DI184" s="360"/>
      <c r="DJ184" s="360"/>
      <c r="DK184" s="360"/>
      <c r="DL184" s="360"/>
      <c r="DM184" s="360"/>
      <c r="DN184" s="360"/>
      <c r="DO184" s="360"/>
      <c r="DP184" s="360"/>
      <c r="DQ184" s="360"/>
      <c r="DR184" s="360"/>
      <c r="DS184" s="360"/>
      <c r="DT184" s="360"/>
      <c r="DU184" s="360"/>
      <c r="DV184" s="360"/>
      <c r="DW184" s="360"/>
      <c r="DX184" s="360"/>
      <c r="DY184" s="360"/>
      <c r="DZ184" s="360"/>
      <c r="EA184" s="360"/>
      <c r="EB184" s="360"/>
      <c r="EC184" s="360"/>
      <c r="ED184" s="360"/>
      <c r="EE184" s="360"/>
    </row>
    <row r="185" spans="1:135" s="2" customFormat="1" ht="15" customHeight="1" hidden="1">
      <c r="A185" s="342"/>
      <c r="B185" s="342"/>
      <c r="C185" s="342"/>
      <c r="D185" s="342"/>
      <c r="E185" s="342"/>
      <c r="F185" s="342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  <c r="V185" s="347"/>
      <c r="W185" s="347"/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347"/>
      <c r="AO185" s="347"/>
      <c r="AP185" s="347"/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60"/>
      <c r="DB185" s="360"/>
      <c r="DC185" s="360"/>
      <c r="DD185" s="360"/>
      <c r="DE185" s="360"/>
      <c r="DF185" s="360"/>
      <c r="DG185" s="360"/>
      <c r="DH185" s="360"/>
      <c r="DI185" s="360"/>
      <c r="DJ185" s="360"/>
      <c r="DK185" s="360"/>
      <c r="DL185" s="360"/>
      <c r="DM185" s="360"/>
      <c r="DN185" s="360"/>
      <c r="DO185" s="360"/>
      <c r="DP185" s="360"/>
      <c r="DQ185" s="360"/>
      <c r="DR185" s="360"/>
      <c r="DS185" s="360"/>
      <c r="DT185" s="360"/>
      <c r="DU185" s="360"/>
      <c r="DV185" s="360"/>
      <c r="DW185" s="360"/>
      <c r="DX185" s="360"/>
      <c r="DY185" s="360"/>
      <c r="DZ185" s="360"/>
      <c r="EA185" s="360"/>
      <c r="EB185" s="360"/>
      <c r="EC185" s="360"/>
      <c r="ED185" s="360"/>
      <c r="EE185" s="360"/>
    </row>
    <row r="186" spans="1:135" s="2" customFormat="1" ht="15" customHeight="1" hidden="1">
      <c r="A186" s="342"/>
      <c r="B186" s="342"/>
      <c r="C186" s="342"/>
      <c r="D186" s="342"/>
      <c r="E186" s="342"/>
      <c r="F186" s="342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  <c r="V186" s="347"/>
      <c r="W186" s="347"/>
      <c r="X186" s="347"/>
      <c r="Y186" s="347"/>
      <c r="Z186" s="347"/>
      <c r="AA186" s="347"/>
      <c r="AB186" s="347"/>
      <c r="AC186" s="347"/>
      <c r="AD186" s="347"/>
      <c r="AE186" s="347"/>
      <c r="AF186" s="347"/>
      <c r="AG186" s="347"/>
      <c r="AH186" s="347"/>
      <c r="AI186" s="347"/>
      <c r="AJ186" s="347"/>
      <c r="AK186" s="347"/>
      <c r="AL186" s="347"/>
      <c r="AM186" s="347"/>
      <c r="AN186" s="347"/>
      <c r="AO186" s="347"/>
      <c r="AP186" s="347"/>
      <c r="AQ186" s="347"/>
      <c r="AR186" s="347"/>
      <c r="AS186" s="347"/>
      <c r="AT186" s="347"/>
      <c r="AU186" s="347"/>
      <c r="AV186" s="347"/>
      <c r="AW186" s="347"/>
      <c r="AX186" s="347"/>
      <c r="AY186" s="347"/>
      <c r="AZ186" s="347"/>
      <c r="BA186" s="347"/>
      <c r="BB186" s="347"/>
      <c r="BC186" s="344"/>
      <c r="BD186" s="344"/>
      <c r="BE186" s="344"/>
      <c r="BF186" s="344"/>
      <c r="BG186" s="344"/>
      <c r="BH186" s="344"/>
      <c r="BI186" s="344"/>
      <c r="BJ186" s="344"/>
      <c r="BK186" s="344"/>
      <c r="BL186" s="344"/>
      <c r="BM186" s="344"/>
      <c r="BN186" s="344"/>
      <c r="BO186" s="344"/>
      <c r="BP186" s="344"/>
      <c r="BQ186" s="344"/>
      <c r="BR186" s="344"/>
      <c r="BS186" s="344"/>
      <c r="BT186" s="344"/>
      <c r="BU186" s="344"/>
      <c r="BV186" s="344"/>
      <c r="BW186" s="344"/>
      <c r="BX186" s="344"/>
      <c r="BY186" s="344"/>
      <c r="BZ186" s="344"/>
      <c r="CA186" s="344"/>
      <c r="CB186" s="344"/>
      <c r="CC186" s="344"/>
      <c r="CD186" s="344"/>
      <c r="CE186" s="344"/>
      <c r="CF186" s="344"/>
      <c r="CG186" s="344"/>
      <c r="CH186" s="344"/>
      <c r="CI186" s="344"/>
      <c r="CJ186" s="344"/>
      <c r="CK186" s="344"/>
      <c r="CL186" s="344"/>
      <c r="CM186" s="344"/>
      <c r="CN186" s="344"/>
      <c r="CO186" s="344"/>
      <c r="CP186" s="344"/>
      <c r="CQ186" s="344"/>
      <c r="CR186" s="344"/>
      <c r="CS186" s="344"/>
      <c r="CT186" s="344"/>
      <c r="CU186" s="344"/>
      <c r="CV186" s="344"/>
      <c r="CW186" s="344"/>
      <c r="CX186" s="344"/>
      <c r="CY186" s="344"/>
      <c r="CZ186" s="344"/>
      <c r="DA186" s="360"/>
      <c r="DB186" s="360"/>
      <c r="DC186" s="360"/>
      <c r="DD186" s="360"/>
      <c r="DE186" s="360"/>
      <c r="DF186" s="360"/>
      <c r="DG186" s="360"/>
      <c r="DH186" s="360"/>
      <c r="DI186" s="360"/>
      <c r="DJ186" s="360"/>
      <c r="DK186" s="360"/>
      <c r="DL186" s="360"/>
      <c r="DM186" s="360"/>
      <c r="DN186" s="360"/>
      <c r="DO186" s="360"/>
      <c r="DP186" s="360"/>
      <c r="DQ186" s="360"/>
      <c r="DR186" s="360"/>
      <c r="DS186" s="360"/>
      <c r="DT186" s="360"/>
      <c r="DU186" s="360"/>
      <c r="DV186" s="360"/>
      <c r="DW186" s="360"/>
      <c r="DX186" s="360"/>
      <c r="DY186" s="360"/>
      <c r="DZ186" s="360"/>
      <c r="EA186" s="360"/>
      <c r="EB186" s="360"/>
      <c r="EC186" s="360"/>
      <c r="ED186" s="360"/>
      <c r="EE186" s="360"/>
    </row>
    <row r="187" spans="1:135" s="2" customFormat="1" ht="15" customHeight="1" hidden="1">
      <c r="A187" s="348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48"/>
      <c r="Z187" s="348"/>
      <c r="AA187" s="348"/>
      <c r="AB187" s="348"/>
      <c r="AC187" s="348"/>
      <c r="AD187" s="348"/>
      <c r="AE187" s="348"/>
      <c r="AF187" s="348"/>
      <c r="AG187" s="348"/>
      <c r="AH187" s="348"/>
      <c r="AI187" s="348"/>
      <c r="AJ187" s="348"/>
      <c r="AK187" s="348"/>
      <c r="AL187" s="348"/>
      <c r="AM187" s="348"/>
      <c r="AN187" s="348"/>
      <c r="AO187" s="348"/>
      <c r="AP187" s="348"/>
      <c r="AQ187" s="348"/>
      <c r="AR187" s="348"/>
      <c r="AS187" s="348"/>
      <c r="AT187" s="348"/>
      <c r="AU187" s="348"/>
      <c r="AV187" s="348"/>
      <c r="AW187" s="348"/>
      <c r="AX187" s="348"/>
      <c r="AY187" s="348"/>
      <c r="AZ187" s="348"/>
      <c r="BA187" s="348"/>
      <c r="BB187" s="348"/>
      <c r="BC187" s="367"/>
      <c r="BD187" s="367"/>
      <c r="BE187" s="367"/>
      <c r="BF187" s="367"/>
      <c r="BG187" s="367"/>
      <c r="BH187" s="367"/>
      <c r="BI187" s="367"/>
      <c r="BJ187" s="367"/>
      <c r="BK187" s="367"/>
      <c r="BL187" s="367"/>
      <c r="BM187" s="367"/>
      <c r="BN187" s="367"/>
      <c r="BO187" s="367"/>
      <c r="BP187" s="367"/>
      <c r="BQ187" s="367"/>
      <c r="BR187" s="367"/>
      <c r="BS187" s="367"/>
      <c r="BT187" s="367"/>
      <c r="BU187" s="367"/>
      <c r="BV187" s="367"/>
      <c r="BW187" s="367"/>
      <c r="BX187" s="367"/>
      <c r="BY187" s="367"/>
      <c r="BZ187" s="367"/>
      <c r="CA187" s="367"/>
      <c r="CB187" s="367"/>
      <c r="CC187" s="367"/>
      <c r="CD187" s="367"/>
      <c r="CE187" s="367"/>
      <c r="CF187" s="367"/>
      <c r="CG187" s="367"/>
      <c r="CH187" s="367"/>
      <c r="CI187" s="367"/>
      <c r="CJ187" s="367"/>
      <c r="CK187" s="367"/>
      <c r="CL187" s="367"/>
      <c r="CM187" s="367"/>
      <c r="CN187" s="367"/>
      <c r="CO187" s="367"/>
      <c r="CP187" s="367"/>
      <c r="CQ187" s="367"/>
      <c r="CR187" s="367"/>
      <c r="CS187" s="367"/>
      <c r="CT187" s="367"/>
      <c r="CU187" s="367"/>
      <c r="CV187" s="367"/>
      <c r="CW187" s="367"/>
      <c r="CX187" s="367"/>
      <c r="CY187" s="367"/>
      <c r="CZ187" s="367"/>
      <c r="DA187" s="360"/>
      <c r="DB187" s="360"/>
      <c r="DC187" s="360"/>
      <c r="DD187" s="360"/>
      <c r="DE187" s="360"/>
      <c r="DF187" s="360"/>
      <c r="DG187" s="360"/>
      <c r="DH187" s="360"/>
      <c r="DI187" s="360"/>
      <c r="DJ187" s="360"/>
      <c r="DK187" s="360"/>
      <c r="DL187" s="360"/>
      <c r="DM187" s="360"/>
      <c r="DN187" s="360"/>
      <c r="DO187" s="360"/>
      <c r="DP187" s="360"/>
      <c r="DQ187" s="360"/>
      <c r="DR187" s="360"/>
      <c r="DS187" s="360"/>
      <c r="DT187" s="360"/>
      <c r="DU187" s="360"/>
      <c r="DV187" s="360"/>
      <c r="DW187" s="360"/>
      <c r="DX187" s="360"/>
      <c r="DY187" s="360"/>
      <c r="DZ187" s="360"/>
      <c r="EA187" s="360"/>
      <c r="EB187" s="360"/>
      <c r="EC187" s="360"/>
      <c r="ED187" s="360"/>
      <c r="EE187" s="360"/>
    </row>
    <row r="188" spans="1:135" s="2" customFormat="1" ht="15" customHeight="1" hidden="1">
      <c r="A188" s="342"/>
      <c r="B188" s="342"/>
      <c r="C188" s="342"/>
      <c r="D188" s="342"/>
      <c r="E188" s="342"/>
      <c r="F188" s="342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  <c r="V188" s="347"/>
      <c r="W188" s="347"/>
      <c r="X188" s="347"/>
      <c r="Y188" s="347"/>
      <c r="Z188" s="347"/>
      <c r="AA188" s="347"/>
      <c r="AB188" s="347"/>
      <c r="AC188" s="347"/>
      <c r="AD188" s="347"/>
      <c r="AE188" s="347"/>
      <c r="AF188" s="347"/>
      <c r="AG188" s="347"/>
      <c r="AH188" s="347"/>
      <c r="AI188" s="347"/>
      <c r="AJ188" s="347"/>
      <c r="AK188" s="347"/>
      <c r="AL188" s="347"/>
      <c r="AM188" s="347"/>
      <c r="AN188" s="347"/>
      <c r="AO188" s="347"/>
      <c r="AP188" s="347"/>
      <c r="AQ188" s="347"/>
      <c r="AR188" s="347"/>
      <c r="AS188" s="347"/>
      <c r="AT188" s="347"/>
      <c r="AU188" s="347"/>
      <c r="AV188" s="347"/>
      <c r="AW188" s="347"/>
      <c r="AX188" s="347"/>
      <c r="AY188" s="347"/>
      <c r="AZ188" s="347"/>
      <c r="BA188" s="347"/>
      <c r="BB188" s="347"/>
      <c r="BC188" s="344"/>
      <c r="BD188" s="344"/>
      <c r="BE188" s="344"/>
      <c r="BF188" s="344"/>
      <c r="BG188" s="344"/>
      <c r="BH188" s="344"/>
      <c r="BI188" s="344"/>
      <c r="BJ188" s="344"/>
      <c r="BK188" s="344"/>
      <c r="BL188" s="344"/>
      <c r="BM188" s="344"/>
      <c r="BN188" s="344"/>
      <c r="BO188" s="344"/>
      <c r="BP188" s="344"/>
      <c r="BQ188" s="344"/>
      <c r="BR188" s="344"/>
      <c r="BS188" s="344"/>
      <c r="BT188" s="344"/>
      <c r="BU188" s="344"/>
      <c r="BV188" s="344"/>
      <c r="BW188" s="344"/>
      <c r="BX188" s="344"/>
      <c r="BY188" s="344"/>
      <c r="BZ188" s="344"/>
      <c r="CA188" s="344"/>
      <c r="CB188" s="344"/>
      <c r="CC188" s="344"/>
      <c r="CD188" s="344"/>
      <c r="CE188" s="344"/>
      <c r="CF188" s="344"/>
      <c r="CG188" s="344"/>
      <c r="CH188" s="344"/>
      <c r="CI188" s="344"/>
      <c r="CJ188" s="344"/>
      <c r="CK188" s="344"/>
      <c r="CL188" s="344"/>
      <c r="CM188" s="344"/>
      <c r="CN188" s="344"/>
      <c r="CO188" s="344"/>
      <c r="CP188" s="344"/>
      <c r="CQ188" s="344"/>
      <c r="CR188" s="344"/>
      <c r="CS188" s="344"/>
      <c r="CT188" s="344"/>
      <c r="CU188" s="344"/>
      <c r="CV188" s="344"/>
      <c r="CW188" s="344"/>
      <c r="CX188" s="344"/>
      <c r="CY188" s="344"/>
      <c r="CZ188" s="344"/>
      <c r="DA188" s="360"/>
      <c r="DB188" s="360"/>
      <c r="DC188" s="360"/>
      <c r="DD188" s="360"/>
      <c r="DE188" s="360"/>
      <c r="DF188" s="360"/>
      <c r="DG188" s="360"/>
      <c r="DH188" s="360"/>
      <c r="DI188" s="360"/>
      <c r="DJ188" s="360"/>
      <c r="DK188" s="360"/>
      <c r="DL188" s="360"/>
      <c r="DM188" s="360"/>
      <c r="DN188" s="360"/>
      <c r="DO188" s="360"/>
      <c r="DP188" s="360"/>
      <c r="DQ188" s="360"/>
      <c r="DR188" s="360"/>
      <c r="DS188" s="360"/>
      <c r="DT188" s="360"/>
      <c r="DU188" s="360"/>
      <c r="DV188" s="360"/>
      <c r="DW188" s="360"/>
      <c r="DX188" s="360"/>
      <c r="DY188" s="360"/>
      <c r="DZ188" s="360"/>
      <c r="EA188" s="360"/>
      <c r="EB188" s="360"/>
      <c r="EC188" s="360"/>
      <c r="ED188" s="360"/>
      <c r="EE188" s="360"/>
    </row>
    <row r="189" spans="1:135" s="2" customFormat="1" ht="15" customHeight="1" hidden="1">
      <c r="A189" s="342"/>
      <c r="B189" s="342"/>
      <c r="C189" s="342"/>
      <c r="D189" s="342"/>
      <c r="E189" s="342"/>
      <c r="F189" s="342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347"/>
      <c r="AG189" s="347"/>
      <c r="AH189" s="347"/>
      <c r="AI189" s="347"/>
      <c r="AJ189" s="347"/>
      <c r="AK189" s="347"/>
      <c r="AL189" s="347"/>
      <c r="AM189" s="347"/>
      <c r="AN189" s="347"/>
      <c r="AO189" s="347"/>
      <c r="AP189" s="347"/>
      <c r="AQ189" s="347"/>
      <c r="AR189" s="347"/>
      <c r="AS189" s="347"/>
      <c r="AT189" s="347"/>
      <c r="AU189" s="347"/>
      <c r="AV189" s="347"/>
      <c r="AW189" s="347"/>
      <c r="AX189" s="347"/>
      <c r="AY189" s="347"/>
      <c r="AZ189" s="347"/>
      <c r="BA189" s="347"/>
      <c r="BB189" s="347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60"/>
      <c r="DB189" s="360"/>
      <c r="DC189" s="360"/>
      <c r="DD189" s="360"/>
      <c r="DE189" s="360"/>
      <c r="DF189" s="360"/>
      <c r="DG189" s="360"/>
      <c r="DH189" s="360"/>
      <c r="DI189" s="360"/>
      <c r="DJ189" s="360"/>
      <c r="DK189" s="360"/>
      <c r="DL189" s="360"/>
      <c r="DM189" s="360"/>
      <c r="DN189" s="360"/>
      <c r="DO189" s="360"/>
      <c r="DP189" s="360"/>
      <c r="DQ189" s="360"/>
      <c r="DR189" s="360"/>
      <c r="DS189" s="360"/>
      <c r="DT189" s="360"/>
      <c r="DU189" s="360"/>
      <c r="DV189" s="360"/>
      <c r="DW189" s="360"/>
      <c r="DX189" s="360"/>
      <c r="DY189" s="360"/>
      <c r="DZ189" s="360"/>
      <c r="EA189" s="360"/>
      <c r="EB189" s="360"/>
      <c r="EC189" s="360"/>
      <c r="ED189" s="360"/>
      <c r="EE189" s="360"/>
    </row>
    <row r="190" spans="1:135" s="2" customFormat="1" ht="15" customHeight="1" hidden="1">
      <c r="A190" s="342"/>
      <c r="B190" s="342"/>
      <c r="C190" s="342"/>
      <c r="D190" s="342"/>
      <c r="E190" s="342"/>
      <c r="F190" s="342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  <c r="V190" s="347"/>
      <c r="W190" s="347"/>
      <c r="X190" s="347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I190" s="347"/>
      <c r="AJ190" s="347"/>
      <c r="AK190" s="347"/>
      <c r="AL190" s="347"/>
      <c r="AM190" s="347"/>
      <c r="AN190" s="347"/>
      <c r="AO190" s="347"/>
      <c r="AP190" s="347"/>
      <c r="AQ190" s="347"/>
      <c r="AR190" s="347"/>
      <c r="AS190" s="347"/>
      <c r="AT190" s="347"/>
      <c r="AU190" s="347"/>
      <c r="AV190" s="347"/>
      <c r="AW190" s="347"/>
      <c r="AX190" s="347"/>
      <c r="AY190" s="347"/>
      <c r="AZ190" s="347"/>
      <c r="BA190" s="347"/>
      <c r="BB190" s="347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60"/>
      <c r="DB190" s="360"/>
      <c r="DC190" s="360"/>
      <c r="DD190" s="360"/>
      <c r="DE190" s="360"/>
      <c r="DF190" s="360"/>
      <c r="DG190" s="360"/>
      <c r="DH190" s="360"/>
      <c r="DI190" s="360"/>
      <c r="DJ190" s="360"/>
      <c r="DK190" s="360"/>
      <c r="DL190" s="360"/>
      <c r="DM190" s="360"/>
      <c r="DN190" s="360"/>
      <c r="DO190" s="360"/>
      <c r="DP190" s="360"/>
      <c r="DQ190" s="360"/>
      <c r="DR190" s="360"/>
      <c r="DS190" s="360"/>
      <c r="DT190" s="360"/>
      <c r="DU190" s="360"/>
      <c r="DV190" s="360"/>
      <c r="DW190" s="360"/>
      <c r="DX190" s="360"/>
      <c r="DY190" s="360"/>
      <c r="DZ190" s="360"/>
      <c r="EA190" s="360"/>
      <c r="EB190" s="360"/>
      <c r="EC190" s="360"/>
      <c r="ED190" s="360"/>
      <c r="EE190" s="360"/>
    </row>
    <row r="191" spans="1:135" s="2" customFormat="1" ht="15" customHeight="1" hidden="1">
      <c r="A191" s="342"/>
      <c r="B191" s="342"/>
      <c r="C191" s="342"/>
      <c r="D191" s="342"/>
      <c r="E191" s="342"/>
      <c r="F191" s="342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  <c r="V191" s="347"/>
      <c r="W191" s="347"/>
      <c r="X191" s="347"/>
      <c r="Y191" s="347"/>
      <c r="Z191" s="347"/>
      <c r="AA191" s="347"/>
      <c r="AB191" s="347"/>
      <c r="AC191" s="347"/>
      <c r="AD191" s="347"/>
      <c r="AE191" s="347"/>
      <c r="AF191" s="347"/>
      <c r="AG191" s="347"/>
      <c r="AH191" s="347"/>
      <c r="AI191" s="347"/>
      <c r="AJ191" s="347"/>
      <c r="AK191" s="347"/>
      <c r="AL191" s="347"/>
      <c r="AM191" s="347"/>
      <c r="AN191" s="347"/>
      <c r="AO191" s="347"/>
      <c r="AP191" s="347"/>
      <c r="AQ191" s="347"/>
      <c r="AR191" s="347"/>
      <c r="AS191" s="347"/>
      <c r="AT191" s="347"/>
      <c r="AU191" s="347"/>
      <c r="AV191" s="347"/>
      <c r="AW191" s="347"/>
      <c r="AX191" s="347"/>
      <c r="AY191" s="347"/>
      <c r="AZ191" s="347"/>
      <c r="BA191" s="347"/>
      <c r="BB191" s="347"/>
      <c r="BC191" s="344"/>
      <c r="BD191" s="344"/>
      <c r="BE191" s="344"/>
      <c r="BF191" s="344"/>
      <c r="BG191" s="344"/>
      <c r="BH191" s="344"/>
      <c r="BI191" s="344"/>
      <c r="BJ191" s="344"/>
      <c r="BK191" s="344"/>
      <c r="BL191" s="344"/>
      <c r="BM191" s="344"/>
      <c r="BN191" s="344"/>
      <c r="BO191" s="344"/>
      <c r="BP191" s="344"/>
      <c r="BQ191" s="344"/>
      <c r="BR191" s="344"/>
      <c r="BS191" s="344"/>
      <c r="BT191" s="344"/>
      <c r="BU191" s="344"/>
      <c r="BV191" s="344"/>
      <c r="BW191" s="344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4"/>
      <c r="CK191" s="344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4"/>
      <c r="CY191" s="344"/>
      <c r="CZ191" s="344"/>
      <c r="DA191" s="360"/>
      <c r="DB191" s="360"/>
      <c r="DC191" s="360"/>
      <c r="DD191" s="360"/>
      <c r="DE191" s="360"/>
      <c r="DF191" s="360"/>
      <c r="DG191" s="360"/>
      <c r="DH191" s="360"/>
      <c r="DI191" s="360"/>
      <c r="DJ191" s="360"/>
      <c r="DK191" s="360"/>
      <c r="DL191" s="360"/>
      <c r="DM191" s="360"/>
      <c r="DN191" s="360"/>
      <c r="DO191" s="360"/>
      <c r="DP191" s="360"/>
      <c r="DQ191" s="360"/>
      <c r="DR191" s="360"/>
      <c r="DS191" s="360"/>
      <c r="DT191" s="360"/>
      <c r="DU191" s="360"/>
      <c r="DV191" s="360"/>
      <c r="DW191" s="360"/>
      <c r="DX191" s="360"/>
      <c r="DY191" s="360"/>
      <c r="DZ191" s="360"/>
      <c r="EA191" s="360"/>
      <c r="EB191" s="360"/>
      <c r="EC191" s="360"/>
      <c r="ED191" s="360"/>
      <c r="EE191" s="360"/>
    </row>
    <row r="192" spans="1:135" s="2" customFormat="1" ht="15" customHeight="1" hidden="1">
      <c r="A192" s="342"/>
      <c r="B192" s="342"/>
      <c r="C192" s="342"/>
      <c r="D192" s="342"/>
      <c r="E192" s="342"/>
      <c r="F192" s="342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  <c r="V192" s="347"/>
      <c r="W192" s="347"/>
      <c r="X192" s="347"/>
      <c r="Y192" s="347"/>
      <c r="Z192" s="347"/>
      <c r="AA192" s="347"/>
      <c r="AB192" s="347"/>
      <c r="AC192" s="347"/>
      <c r="AD192" s="347"/>
      <c r="AE192" s="347"/>
      <c r="AF192" s="347"/>
      <c r="AG192" s="347"/>
      <c r="AH192" s="347"/>
      <c r="AI192" s="347"/>
      <c r="AJ192" s="347"/>
      <c r="AK192" s="347"/>
      <c r="AL192" s="347"/>
      <c r="AM192" s="347"/>
      <c r="AN192" s="347"/>
      <c r="AO192" s="347"/>
      <c r="AP192" s="347"/>
      <c r="AQ192" s="347"/>
      <c r="AR192" s="347"/>
      <c r="AS192" s="347"/>
      <c r="AT192" s="347"/>
      <c r="AU192" s="347"/>
      <c r="AV192" s="347"/>
      <c r="AW192" s="347"/>
      <c r="AX192" s="347"/>
      <c r="AY192" s="347"/>
      <c r="AZ192" s="347"/>
      <c r="BA192" s="347"/>
      <c r="BB192" s="347"/>
      <c r="BC192" s="344"/>
      <c r="BD192" s="344"/>
      <c r="BE192" s="344"/>
      <c r="BF192" s="344"/>
      <c r="BG192" s="344"/>
      <c r="BH192" s="344"/>
      <c r="BI192" s="344"/>
      <c r="BJ192" s="344"/>
      <c r="BK192" s="344"/>
      <c r="BL192" s="344"/>
      <c r="BM192" s="344"/>
      <c r="BN192" s="344"/>
      <c r="BO192" s="344"/>
      <c r="BP192" s="344"/>
      <c r="BQ192" s="344"/>
      <c r="BR192" s="344"/>
      <c r="BS192" s="344"/>
      <c r="BT192" s="344"/>
      <c r="BU192" s="344"/>
      <c r="BV192" s="344"/>
      <c r="BW192" s="344"/>
      <c r="BX192" s="344"/>
      <c r="BY192" s="344"/>
      <c r="BZ192" s="344"/>
      <c r="CA192" s="344"/>
      <c r="CB192" s="344"/>
      <c r="CC192" s="344"/>
      <c r="CD192" s="344"/>
      <c r="CE192" s="344"/>
      <c r="CF192" s="344"/>
      <c r="CG192" s="344"/>
      <c r="CH192" s="344"/>
      <c r="CI192" s="344"/>
      <c r="CJ192" s="344"/>
      <c r="CK192" s="344"/>
      <c r="CL192" s="344"/>
      <c r="CM192" s="344"/>
      <c r="CN192" s="344"/>
      <c r="CO192" s="344"/>
      <c r="CP192" s="344"/>
      <c r="CQ192" s="344"/>
      <c r="CR192" s="344"/>
      <c r="CS192" s="344"/>
      <c r="CT192" s="344"/>
      <c r="CU192" s="344"/>
      <c r="CV192" s="344"/>
      <c r="CW192" s="344"/>
      <c r="CX192" s="344"/>
      <c r="CY192" s="344"/>
      <c r="CZ192" s="344"/>
      <c r="DA192" s="360"/>
      <c r="DB192" s="360"/>
      <c r="DC192" s="360"/>
      <c r="DD192" s="360"/>
      <c r="DE192" s="360"/>
      <c r="DF192" s="360"/>
      <c r="DG192" s="360"/>
      <c r="DH192" s="360"/>
      <c r="DI192" s="360"/>
      <c r="DJ192" s="360"/>
      <c r="DK192" s="360"/>
      <c r="DL192" s="360"/>
      <c r="DM192" s="360"/>
      <c r="DN192" s="360"/>
      <c r="DO192" s="360"/>
      <c r="DP192" s="360"/>
      <c r="DQ192" s="360"/>
      <c r="DR192" s="360"/>
      <c r="DS192" s="360"/>
      <c r="DT192" s="360"/>
      <c r="DU192" s="360"/>
      <c r="DV192" s="360"/>
      <c r="DW192" s="360"/>
      <c r="DX192" s="360"/>
      <c r="DY192" s="360"/>
      <c r="DZ192" s="360"/>
      <c r="EA192" s="360"/>
      <c r="EB192" s="360"/>
      <c r="EC192" s="360"/>
      <c r="ED192" s="360"/>
      <c r="EE192" s="360"/>
    </row>
    <row r="193" spans="1:135" s="2" customFormat="1" ht="15" customHeight="1">
      <c r="A193" s="342" t="s">
        <v>28</v>
      </c>
      <c r="B193" s="342"/>
      <c r="C193" s="342"/>
      <c r="D193" s="342"/>
      <c r="E193" s="342"/>
      <c r="F193" s="342"/>
      <c r="G193" s="347" t="s">
        <v>317</v>
      </c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  <c r="V193" s="347"/>
      <c r="W193" s="347"/>
      <c r="X193" s="347"/>
      <c r="Y193" s="347"/>
      <c r="Z193" s="347"/>
      <c r="AA193" s="347"/>
      <c r="AB193" s="347"/>
      <c r="AC193" s="347"/>
      <c r="AD193" s="347"/>
      <c r="AE193" s="347"/>
      <c r="AF193" s="347"/>
      <c r="AG193" s="347"/>
      <c r="AH193" s="347"/>
      <c r="AI193" s="347"/>
      <c r="AJ193" s="347"/>
      <c r="AK193" s="347"/>
      <c r="AL193" s="347"/>
      <c r="AM193" s="347"/>
      <c r="AN193" s="347"/>
      <c r="AO193" s="347"/>
      <c r="AP193" s="347"/>
      <c r="AQ193" s="347"/>
      <c r="AR193" s="347"/>
      <c r="AS193" s="347"/>
      <c r="AT193" s="347"/>
      <c r="AU193" s="347"/>
      <c r="AV193" s="347"/>
      <c r="AW193" s="347"/>
      <c r="AX193" s="347"/>
      <c r="AY193" s="347"/>
      <c r="AZ193" s="347"/>
      <c r="BA193" s="347"/>
      <c r="BB193" s="347"/>
      <c r="BC193" s="344"/>
      <c r="BD193" s="344"/>
      <c r="BE193" s="344"/>
      <c r="BF193" s="344"/>
      <c r="BG193" s="344"/>
      <c r="BH193" s="344"/>
      <c r="BI193" s="344"/>
      <c r="BJ193" s="344"/>
      <c r="BK193" s="344"/>
      <c r="BL193" s="344"/>
      <c r="BM193" s="344"/>
      <c r="BN193" s="344"/>
      <c r="BO193" s="344"/>
      <c r="BP193" s="344"/>
      <c r="BQ193" s="344"/>
      <c r="BR193" s="344"/>
      <c r="BS193" s="344"/>
      <c r="BT193" s="344"/>
      <c r="BU193" s="344"/>
      <c r="BV193" s="344"/>
      <c r="BW193" s="344"/>
      <c r="BX193" s="344"/>
      <c r="BY193" s="344"/>
      <c r="BZ193" s="344"/>
      <c r="CA193" s="344"/>
      <c r="CB193" s="344"/>
      <c r="CC193" s="344"/>
      <c r="CD193" s="344"/>
      <c r="CE193" s="344"/>
      <c r="CF193" s="344"/>
      <c r="CG193" s="344"/>
      <c r="CH193" s="344"/>
      <c r="CI193" s="344">
        <v>62492.86</v>
      </c>
      <c r="CJ193" s="344"/>
      <c r="CK193" s="344"/>
      <c r="CL193" s="344"/>
      <c r="CM193" s="344"/>
      <c r="CN193" s="344"/>
      <c r="CO193" s="344"/>
      <c r="CP193" s="344"/>
      <c r="CQ193" s="344"/>
      <c r="CR193" s="344"/>
      <c r="CS193" s="344"/>
      <c r="CT193" s="344"/>
      <c r="CU193" s="344"/>
      <c r="CV193" s="344"/>
      <c r="CW193" s="344"/>
      <c r="CX193" s="344"/>
      <c r="CY193" s="344"/>
      <c r="CZ193" s="344"/>
      <c r="DA193" s="360"/>
      <c r="DB193" s="360"/>
      <c r="DC193" s="360"/>
      <c r="DD193" s="360"/>
      <c r="DE193" s="360"/>
      <c r="DF193" s="360"/>
      <c r="DG193" s="360"/>
      <c r="DH193" s="360"/>
      <c r="DI193" s="360"/>
      <c r="DJ193" s="360"/>
      <c r="DK193" s="360"/>
      <c r="DL193" s="360"/>
      <c r="DM193" s="360"/>
      <c r="DN193" s="360"/>
      <c r="DO193" s="360"/>
      <c r="DP193" s="360"/>
      <c r="DQ193" s="360"/>
      <c r="DR193" s="360"/>
      <c r="DS193" s="360"/>
      <c r="DT193" s="360"/>
      <c r="DU193" s="360"/>
      <c r="DV193" s="360"/>
      <c r="DW193" s="360"/>
      <c r="DX193" s="360"/>
      <c r="DY193" s="360"/>
      <c r="DZ193" s="360"/>
      <c r="EA193" s="360"/>
      <c r="EB193" s="360"/>
      <c r="EC193" s="360"/>
      <c r="ED193" s="360"/>
      <c r="EE193" s="360"/>
    </row>
    <row r="194" spans="1:135" s="2" customFormat="1" ht="15" customHeight="1">
      <c r="A194" s="342"/>
      <c r="B194" s="342"/>
      <c r="C194" s="342"/>
      <c r="D194" s="342"/>
      <c r="E194" s="342"/>
      <c r="F194" s="342"/>
      <c r="G194" s="345" t="s">
        <v>8</v>
      </c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  <c r="AH194" s="345"/>
      <c r="AI194" s="345"/>
      <c r="AJ194" s="345"/>
      <c r="AK194" s="345"/>
      <c r="AL194" s="345"/>
      <c r="AM194" s="345"/>
      <c r="AN194" s="345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346"/>
      <c r="BC194" s="341">
        <f>SUM(BC173:BC192)</f>
        <v>0</v>
      </c>
      <c r="BD194" s="341"/>
      <c r="BE194" s="341"/>
      <c r="BF194" s="341"/>
      <c r="BG194" s="341"/>
      <c r="BH194" s="341"/>
      <c r="BI194" s="341"/>
      <c r="BJ194" s="341"/>
      <c r="BK194" s="341"/>
      <c r="BL194" s="341"/>
      <c r="BM194" s="341"/>
      <c r="BN194" s="341"/>
      <c r="BO194" s="341"/>
      <c r="BP194" s="341"/>
      <c r="BQ194" s="341"/>
      <c r="BR194" s="341"/>
      <c r="BS194" s="341" t="s">
        <v>9</v>
      </c>
      <c r="BT194" s="341"/>
      <c r="BU194" s="341"/>
      <c r="BV194" s="341"/>
      <c r="BW194" s="341"/>
      <c r="BX194" s="341"/>
      <c r="BY194" s="341"/>
      <c r="BZ194" s="341"/>
      <c r="CA194" s="341"/>
      <c r="CB194" s="341"/>
      <c r="CC194" s="341"/>
      <c r="CD194" s="341"/>
      <c r="CE194" s="341"/>
      <c r="CF194" s="341"/>
      <c r="CG194" s="341"/>
      <c r="CH194" s="341"/>
      <c r="CI194" s="344">
        <f>SUM(CI173:CZ193)</f>
        <v>335799.27999999997</v>
      </c>
      <c r="CJ194" s="344"/>
      <c r="CK194" s="344"/>
      <c r="CL194" s="344"/>
      <c r="CM194" s="344"/>
      <c r="CN194" s="344"/>
      <c r="CO194" s="344"/>
      <c r="CP194" s="344"/>
      <c r="CQ194" s="344"/>
      <c r="CR194" s="344"/>
      <c r="CS194" s="344"/>
      <c r="CT194" s="344"/>
      <c r="CU194" s="344"/>
      <c r="CV194" s="344"/>
      <c r="CW194" s="344"/>
      <c r="CX194" s="344"/>
      <c r="CY194" s="344"/>
      <c r="CZ194" s="344"/>
      <c r="DA194" s="360"/>
      <c r="DB194" s="360"/>
      <c r="DC194" s="360"/>
      <c r="DD194" s="360"/>
      <c r="DE194" s="360"/>
      <c r="DF194" s="360"/>
      <c r="DG194" s="360"/>
      <c r="DH194" s="360"/>
      <c r="DI194" s="360"/>
      <c r="DJ194" s="360"/>
      <c r="DK194" s="360"/>
      <c r="DL194" s="360"/>
      <c r="DM194" s="360"/>
      <c r="DN194" s="360"/>
      <c r="DO194" s="360"/>
      <c r="DP194" s="360"/>
      <c r="DQ194" s="360"/>
      <c r="DR194" s="360"/>
      <c r="DS194" s="360"/>
      <c r="DT194" s="360"/>
      <c r="DU194" s="360"/>
      <c r="DV194" s="360"/>
      <c r="DW194" s="360"/>
      <c r="DX194" s="360"/>
      <c r="DY194" s="360"/>
      <c r="DZ194" s="360"/>
      <c r="EA194" s="360"/>
      <c r="EB194" s="360"/>
      <c r="EC194" s="360"/>
      <c r="ED194" s="360"/>
      <c r="EE194" s="360"/>
    </row>
    <row r="195" spans="105:135" s="2" customFormat="1" ht="12" customHeight="1">
      <c r="DA195" s="360"/>
      <c r="DB195" s="360"/>
      <c r="DC195" s="360"/>
      <c r="DD195" s="360"/>
      <c r="DE195" s="360"/>
      <c r="DF195" s="360"/>
      <c r="DG195" s="360"/>
      <c r="DH195" s="360"/>
      <c r="DI195" s="360"/>
      <c r="DJ195" s="360"/>
      <c r="DK195" s="360"/>
      <c r="DL195" s="360"/>
      <c r="DM195" s="360"/>
      <c r="DN195" s="360"/>
      <c r="DO195" s="360"/>
      <c r="DP195" s="360"/>
      <c r="DQ195" s="360"/>
      <c r="DR195" s="360"/>
      <c r="DS195" s="360"/>
      <c r="DT195" s="360"/>
      <c r="DU195" s="360"/>
      <c r="DV195" s="360"/>
      <c r="DW195" s="360"/>
      <c r="DX195" s="360"/>
      <c r="DY195" s="360"/>
      <c r="DZ195" s="360"/>
      <c r="EA195" s="360"/>
      <c r="EB195" s="360"/>
      <c r="EC195" s="360"/>
      <c r="ED195" s="360"/>
      <c r="EE195" s="360"/>
    </row>
    <row r="196" spans="105:135" s="2" customFormat="1" ht="12" customHeight="1">
      <c r="DA196" s="360"/>
      <c r="DB196" s="360"/>
      <c r="DC196" s="360"/>
      <c r="DD196" s="360"/>
      <c r="DE196" s="360"/>
      <c r="DF196" s="360"/>
      <c r="DG196" s="360"/>
      <c r="DH196" s="360"/>
      <c r="DI196" s="360"/>
      <c r="DJ196" s="360"/>
      <c r="DK196" s="360"/>
      <c r="DL196" s="360"/>
      <c r="DM196" s="360"/>
      <c r="DN196" s="360"/>
      <c r="DO196" s="360"/>
      <c r="DP196" s="360"/>
      <c r="DQ196" s="360"/>
      <c r="DR196" s="360"/>
      <c r="DS196" s="360"/>
      <c r="DT196" s="360"/>
      <c r="DU196" s="360"/>
      <c r="DV196" s="360"/>
      <c r="DW196" s="360"/>
      <c r="DX196" s="360"/>
      <c r="DY196" s="360"/>
      <c r="DZ196" s="360"/>
      <c r="EA196" s="360"/>
      <c r="EB196" s="360"/>
      <c r="EC196" s="360"/>
      <c r="ED196" s="360"/>
      <c r="EE196" s="360"/>
    </row>
    <row r="197" spans="105:135" ht="12.75">
      <c r="DA197" s="360"/>
      <c r="DB197" s="360"/>
      <c r="DC197" s="360"/>
      <c r="DD197" s="360"/>
      <c r="DE197" s="360"/>
      <c r="DF197" s="360"/>
      <c r="DG197" s="360"/>
      <c r="DH197" s="360"/>
      <c r="DI197" s="360"/>
      <c r="DJ197" s="360"/>
      <c r="DK197" s="360"/>
      <c r="DL197" s="360"/>
      <c r="DM197" s="360"/>
      <c r="DN197" s="360"/>
      <c r="DO197" s="360"/>
      <c r="DP197" s="360"/>
      <c r="DQ197" s="360"/>
      <c r="DR197" s="360"/>
      <c r="DS197" s="360"/>
      <c r="DT197" s="360"/>
      <c r="DU197" s="360"/>
      <c r="DV197" s="360"/>
      <c r="DW197" s="360"/>
      <c r="DX197" s="360"/>
      <c r="DY197" s="360"/>
      <c r="DZ197" s="360"/>
      <c r="EA197" s="360"/>
      <c r="EB197" s="360"/>
      <c r="EC197" s="360"/>
      <c r="ED197" s="360"/>
      <c r="EE197" s="360"/>
    </row>
    <row r="198" spans="105:135" ht="12.75">
      <c r="DA198" s="360"/>
      <c r="DB198" s="360"/>
      <c r="DC198" s="360"/>
      <c r="DD198" s="360"/>
      <c r="DE198" s="360"/>
      <c r="DF198" s="360"/>
      <c r="DG198" s="360"/>
      <c r="DH198" s="360"/>
      <c r="DI198" s="360"/>
      <c r="DJ198" s="360"/>
      <c r="DK198" s="360"/>
      <c r="DL198" s="360"/>
      <c r="DM198" s="360"/>
      <c r="DN198" s="360"/>
      <c r="DO198" s="360"/>
      <c r="DP198" s="360"/>
      <c r="DQ198" s="360"/>
      <c r="DR198" s="360"/>
      <c r="DS198" s="360"/>
      <c r="DT198" s="360"/>
      <c r="DU198" s="360"/>
      <c r="DV198" s="360"/>
      <c r="DW198" s="360"/>
      <c r="DX198" s="360"/>
      <c r="DY198" s="360"/>
      <c r="DZ198" s="360"/>
      <c r="EA198" s="360"/>
      <c r="EB198" s="360"/>
      <c r="EC198" s="360"/>
      <c r="ED198" s="360"/>
      <c r="EE198" s="360"/>
    </row>
    <row r="199" spans="105:135" ht="12.75">
      <c r="DA199" s="360"/>
      <c r="DB199" s="360"/>
      <c r="DC199" s="360"/>
      <c r="DD199" s="360"/>
      <c r="DE199" s="360"/>
      <c r="DF199" s="360"/>
      <c r="DG199" s="360"/>
      <c r="DH199" s="360"/>
      <c r="DI199" s="360"/>
      <c r="DJ199" s="360"/>
      <c r="DK199" s="360"/>
      <c r="DL199" s="360"/>
      <c r="DM199" s="360"/>
      <c r="DN199" s="360"/>
      <c r="DO199" s="360"/>
      <c r="DP199" s="360"/>
      <c r="DQ199" s="360"/>
      <c r="DR199" s="360"/>
      <c r="DS199" s="360"/>
      <c r="DT199" s="360"/>
      <c r="DU199" s="360"/>
      <c r="DV199" s="360"/>
      <c r="DW199" s="360"/>
      <c r="DX199" s="360"/>
      <c r="DY199" s="360"/>
      <c r="DZ199" s="360"/>
      <c r="EA199" s="360"/>
      <c r="EB199" s="360"/>
      <c r="EC199" s="360"/>
      <c r="ED199" s="360"/>
      <c r="EE199" s="360"/>
    </row>
    <row r="200" spans="105:135" ht="12.75">
      <c r="DA200" s="360"/>
      <c r="DB200" s="360"/>
      <c r="DC200" s="360"/>
      <c r="DD200" s="360"/>
      <c r="DE200" s="360"/>
      <c r="DF200" s="360"/>
      <c r="DG200" s="360"/>
      <c r="DH200" s="360"/>
      <c r="DI200" s="360"/>
      <c r="DJ200" s="360"/>
      <c r="DK200" s="360"/>
      <c r="DL200" s="360"/>
      <c r="DM200" s="360"/>
      <c r="DN200" s="360"/>
      <c r="DO200" s="360"/>
      <c r="DP200" s="360"/>
      <c r="DQ200" s="360"/>
      <c r="DR200" s="360"/>
      <c r="DS200" s="360"/>
      <c r="DT200" s="360"/>
      <c r="DU200" s="360"/>
      <c r="DV200" s="360"/>
      <c r="DW200" s="360"/>
      <c r="DX200" s="360"/>
      <c r="DY200" s="360"/>
      <c r="DZ200" s="360"/>
      <c r="EA200" s="360"/>
      <c r="EB200" s="360"/>
      <c r="EC200" s="360"/>
      <c r="ED200" s="360"/>
      <c r="EE200" s="360"/>
    </row>
    <row r="201" spans="105:135" ht="12.75">
      <c r="DA201" s="360"/>
      <c r="DB201" s="360"/>
      <c r="DC201" s="360"/>
      <c r="DD201" s="360"/>
      <c r="DE201" s="360"/>
      <c r="DF201" s="360"/>
      <c r="DG201" s="360"/>
      <c r="DH201" s="360"/>
      <c r="DI201" s="360"/>
      <c r="DJ201" s="360"/>
      <c r="DK201" s="360"/>
      <c r="DL201" s="360"/>
      <c r="DM201" s="360"/>
      <c r="DN201" s="360"/>
      <c r="DO201" s="360"/>
      <c r="DP201" s="360"/>
      <c r="DQ201" s="360"/>
      <c r="DR201" s="360"/>
      <c r="DS201" s="360"/>
      <c r="DT201" s="360"/>
      <c r="DU201" s="360"/>
      <c r="DV201" s="360"/>
      <c r="DW201" s="360"/>
      <c r="DX201" s="360"/>
      <c r="DY201" s="360"/>
      <c r="DZ201" s="360"/>
      <c r="EA201" s="360"/>
      <c r="EB201" s="360"/>
      <c r="EC201" s="360"/>
      <c r="ED201" s="360"/>
      <c r="EE201" s="360"/>
    </row>
    <row r="202" spans="105:135" ht="12.75">
      <c r="DA202" s="360"/>
      <c r="DB202" s="360"/>
      <c r="DC202" s="360"/>
      <c r="DD202" s="360"/>
      <c r="DE202" s="360"/>
      <c r="DF202" s="360"/>
      <c r="DG202" s="360"/>
      <c r="DH202" s="360"/>
      <c r="DI202" s="360"/>
      <c r="DJ202" s="360"/>
      <c r="DK202" s="360"/>
      <c r="DL202" s="360"/>
      <c r="DM202" s="360"/>
      <c r="DN202" s="360"/>
      <c r="DO202" s="360"/>
      <c r="DP202" s="360"/>
      <c r="DQ202" s="360"/>
      <c r="DR202" s="360"/>
      <c r="DS202" s="360"/>
      <c r="DT202" s="360"/>
      <c r="DU202" s="360"/>
      <c r="DV202" s="360"/>
      <c r="DW202" s="360"/>
      <c r="DX202" s="360"/>
      <c r="DY202" s="360"/>
      <c r="DZ202" s="360"/>
      <c r="EA202" s="360"/>
      <c r="EB202" s="360"/>
      <c r="EC202" s="360"/>
      <c r="ED202" s="360"/>
      <c r="EE202" s="360"/>
    </row>
    <row r="203" spans="105:135" ht="12.75">
      <c r="DA203" s="360"/>
      <c r="DB203" s="360"/>
      <c r="DC203" s="360"/>
      <c r="DD203" s="360"/>
      <c r="DE203" s="360"/>
      <c r="DF203" s="360"/>
      <c r="DG203" s="360"/>
      <c r="DH203" s="360"/>
      <c r="DI203" s="360"/>
      <c r="DJ203" s="360"/>
      <c r="DK203" s="360"/>
      <c r="DL203" s="360"/>
      <c r="DM203" s="360"/>
      <c r="DN203" s="360"/>
      <c r="DO203" s="360"/>
      <c r="DP203" s="360"/>
      <c r="DQ203" s="360"/>
      <c r="DR203" s="360"/>
      <c r="DS203" s="360"/>
      <c r="DT203" s="360"/>
      <c r="DU203" s="360"/>
      <c r="DV203" s="360"/>
      <c r="DW203" s="360"/>
      <c r="DX203" s="360"/>
      <c r="DY203" s="360"/>
      <c r="DZ203" s="360"/>
      <c r="EA203" s="360"/>
      <c r="EB203" s="360"/>
      <c r="EC203" s="360"/>
      <c r="ED203" s="360"/>
      <c r="EE203" s="360"/>
    </row>
    <row r="204" spans="105:135" ht="12.75">
      <c r="DA204" s="360"/>
      <c r="DB204" s="360"/>
      <c r="DC204" s="360"/>
      <c r="DD204" s="360"/>
      <c r="DE204" s="360"/>
      <c r="DF204" s="360"/>
      <c r="DG204" s="360"/>
      <c r="DH204" s="360"/>
      <c r="DI204" s="360"/>
      <c r="DJ204" s="360"/>
      <c r="DK204" s="360"/>
      <c r="DL204" s="360"/>
      <c r="DM204" s="360"/>
      <c r="DN204" s="360"/>
      <c r="DO204" s="360"/>
      <c r="DP204" s="360"/>
      <c r="DQ204" s="360"/>
      <c r="DR204" s="360"/>
      <c r="DS204" s="360"/>
      <c r="DT204" s="360"/>
      <c r="DU204" s="360"/>
      <c r="DV204" s="360"/>
      <c r="DW204" s="360"/>
      <c r="DX204" s="360"/>
      <c r="DY204" s="360"/>
      <c r="DZ204" s="360"/>
      <c r="EA204" s="360"/>
      <c r="EB204" s="360"/>
      <c r="EC204" s="360"/>
      <c r="ED204" s="360"/>
      <c r="EE204" s="360"/>
    </row>
    <row r="205" spans="105:135" ht="12.75">
      <c r="DA205" s="360"/>
      <c r="DB205" s="360"/>
      <c r="DC205" s="360"/>
      <c r="DD205" s="360"/>
      <c r="DE205" s="360"/>
      <c r="DF205" s="360"/>
      <c r="DG205" s="360"/>
      <c r="DH205" s="360"/>
      <c r="DI205" s="360"/>
      <c r="DJ205" s="360"/>
      <c r="DK205" s="360"/>
      <c r="DL205" s="360"/>
      <c r="DM205" s="360"/>
      <c r="DN205" s="360"/>
      <c r="DO205" s="360"/>
      <c r="DP205" s="360"/>
      <c r="DQ205" s="360"/>
      <c r="DR205" s="360"/>
      <c r="DS205" s="360"/>
      <c r="DT205" s="360"/>
      <c r="DU205" s="360"/>
      <c r="DV205" s="360"/>
      <c r="DW205" s="360"/>
      <c r="DX205" s="360"/>
      <c r="DY205" s="360"/>
      <c r="DZ205" s="360"/>
      <c r="EA205" s="360"/>
      <c r="EB205" s="360"/>
      <c r="EC205" s="360"/>
      <c r="ED205" s="360"/>
      <c r="EE205" s="360"/>
    </row>
    <row r="206" spans="105:135" ht="12.75">
      <c r="DA206" s="360"/>
      <c r="DB206" s="360"/>
      <c r="DC206" s="360"/>
      <c r="DD206" s="360"/>
      <c r="DE206" s="360"/>
      <c r="DF206" s="360"/>
      <c r="DG206" s="360"/>
      <c r="DH206" s="360"/>
      <c r="DI206" s="360"/>
      <c r="DJ206" s="360"/>
      <c r="DK206" s="360"/>
      <c r="DL206" s="360"/>
      <c r="DM206" s="360"/>
      <c r="DN206" s="360"/>
      <c r="DO206" s="360"/>
      <c r="DP206" s="360"/>
      <c r="DQ206" s="360"/>
      <c r="DR206" s="360"/>
      <c r="DS206" s="360"/>
      <c r="DT206" s="360"/>
      <c r="DU206" s="360"/>
      <c r="DV206" s="360"/>
      <c r="DW206" s="360"/>
      <c r="DX206" s="360"/>
      <c r="DY206" s="360"/>
      <c r="DZ206" s="360"/>
      <c r="EA206" s="360"/>
      <c r="EB206" s="360"/>
      <c r="EC206" s="360"/>
      <c r="ED206" s="360"/>
      <c r="EE206" s="360"/>
    </row>
    <row r="207" spans="105:135" ht="12.75">
      <c r="DA207" s="360"/>
      <c r="DB207" s="360"/>
      <c r="DC207" s="360"/>
      <c r="DD207" s="360"/>
      <c r="DE207" s="360"/>
      <c r="DF207" s="360"/>
      <c r="DG207" s="360"/>
      <c r="DH207" s="360"/>
      <c r="DI207" s="360"/>
      <c r="DJ207" s="360"/>
      <c r="DK207" s="360"/>
      <c r="DL207" s="360"/>
      <c r="DM207" s="360"/>
      <c r="DN207" s="360"/>
      <c r="DO207" s="360"/>
      <c r="DP207" s="360"/>
      <c r="DQ207" s="360"/>
      <c r="DR207" s="360"/>
      <c r="DS207" s="360"/>
      <c r="DT207" s="360"/>
      <c r="DU207" s="360"/>
      <c r="DV207" s="360"/>
      <c r="DW207" s="360"/>
      <c r="DX207" s="360"/>
      <c r="DY207" s="360"/>
      <c r="DZ207" s="360"/>
      <c r="EA207" s="360"/>
      <c r="EB207" s="360"/>
      <c r="EC207" s="360"/>
      <c r="ED207" s="360"/>
      <c r="EE207" s="360"/>
    </row>
    <row r="208" spans="105:135" ht="12.75">
      <c r="DA208" s="360"/>
      <c r="DB208" s="360"/>
      <c r="DC208" s="360"/>
      <c r="DD208" s="360"/>
      <c r="DE208" s="360"/>
      <c r="DF208" s="360"/>
      <c r="DG208" s="360"/>
      <c r="DH208" s="360"/>
      <c r="DI208" s="360"/>
      <c r="DJ208" s="360"/>
      <c r="DK208" s="360"/>
      <c r="DL208" s="360"/>
      <c r="DM208" s="360"/>
      <c r="DN208" s="360"/>
      <c r="DO208" s="360"/>
      <c r="DP208" s="360"/>
      <c r="DQ208" s="360"/>
      <c r="DR208" s="360"/>
      <c r="DS208" s="360"/>
      <c r="DT208" s="360"/>
      <c r="DU208" s="360"/>
      <c r="DV208" s="360"/>
      <c r="DW208" s="360"/>
      <c r="DX208" s="360"/>
      <c r="DY208" s="360"/>
      <c r="DZ208" s="360"/>
      <c r="EA208" s="360"/>
      <c r="EB208" s="360"/>
      <c r="EC208" s="360"/>
      <c r="ED208" s="360"/>
      <c r="EE208" s="360"/>
    </row>
    <row r="209" spans="105:135" ht="12.75">
      <c r="DA209" s="360"/>
      <c r="DB209" s="360"/>
      <c r="DC209" s="360"/>
      <c r="DD209" s="360"/>
      <c r="DE209" s="360"/>
      <c r="DF209" s="360"/>
      <c r="DG209" s="360"/>
      <c r="DH209" s="360"/>
      <c r="DI209" s="360"/>
      <c r="DJ209" s="360"/>
      <c r="DK209" s="360"/>
      <c r="DL209" s="360"/>
      <c r="DM209" s="360"/>
      <c r="DN209" s="360"/>
      <c r="DO209" s="360"/>
      <c r="DP209" s="360"/>
      <c r="DQ209" s="360"/>
      <c r="DR209" s="360"/>
      <c r="DS209" s="360"/>
      <c r="DT209" s="360"/>
      <c r="DU209" s="360"/>
      <c r="DV209" s="360"/>
      <c r="DW209" s="360"/>
      <c r="DX209" s="360"/>
      <c r="DY209" s="360"/>
      <c r="DZ209" s="360"/>
      <c r="EA209" s="360"/>
      <c r="EB209" s="360"/>
      <c r="EC209" s="360"/>
      <c r="ED209" s="360"/>
      <c r="EE209" s="360"/>
    </row>
    <row r="210" spans="105:135" ht="12.75">
      <c r="DA210" s="360"/>
      <c r="DB210" s="360"/>
      <c r="DC210" s="360"/>
      <c r="DD210" s="360"/>
      <c r="DE210" s="360"/>
      <c r="DF210" s="360"/>
      <c r="DG210" s="360"/>
      <c r="DH210" s="360"/>
      <c r="DI210" s="360"/>
      <c r="DJ210" s="360"/>
      <c r="DK210" s="360"/>
      <c r="DL210" s="360"/>
      <c r="DM210" s="360"/>
      <c r="DN210" s="360"/>
      <c r="DO210" s="360"/>
      <c r="DP210" s="360"/>
      <c r="DQ210" s="360"/>
      <c r="DR210" s="360"/>
      <c r="DS210" s="360"/>
      <c r="DT210" s="360"/>
      <c r="DU210" s="360"/>
      <c r="DV210" s="360"/>
      <c r="DW210" s="360"/>
      <c r="DX210" s="360"/>
      <c r="DY210" s="360"/>
      <c r="DZ210" s="360"/>
      <c r="EA210" s="360"/>
      <c r="EB210" s="360"/>
      <c r="EC210" s="360"/>
      <c r="ED210" s="360"/>
      <c r="EE210" s="360"/>
    </row>
    <row r="211" spans="105:135" ht="12.75">
      <c r="DA211" s="360"/>
      <c r="DB211" s="360"/>
      <c r="DC211" s="360"/>
      <c r="DD211" s="360"/>
      <c r="DE211" s="360"/>
      <c r="DF211" s="360"/>
      <c r="DG211" s="360"/>
      <c r="DH211" s="360"/>
      <c r="DI211" s="360"/>
      <c r="DJ211" s="360"/>
      <c r="DK211" s="360"/>
      <c r="DL211" s="360"/>
      <c r="DM211" s="360"/>
      <c r="DN211" s="360"/>
      <c r="DO211" s="360"/>
      <c r="DP211" s="360"/>
      <c r="DQ211" s="360"/>
      <c r="DR211" s="360"/>
      <c r="DS211" s="360"/>
      <c r="DT211" s="360"/>
      <c r="DU211" s="360"/>
      <c r="DV211" s="360"/>
      <c r="DW211" s="360"/>
      <c r="DX211" s="360"/>
      <c r="DY211" s="360"/>
      <c r="DZ211" s="360"/>
      <c r="EA211" s="360"/>
      <c r="EB211" s="360"/>
      <c r="EC211" s="360"/>
      <c r="ED211" s="360"/>
      <c r="EE211" s="360"/>
    </row>
    <row r="212" spans="105:135" ht="12.75">
      <c r="DA212" s="360"/>
      <c r="DB212" s="360"/>
      <c r="DC212" s="360"/>
      <c r="DD212" s="360"/>
      <c r="DE212" s="360"/>
      <c r="DF212" s="360"/>
      <c r="DG212" s="360"/>
      <c r="DH212" s="360"/>
      <c r="DI212" s="360"/>
      <c r="DJ212" s="360"/>
      <c r="DK212" s="360"/>
      <c r="DL212" s="360"/>
      <c r="DM212" s="360"/>
      <c r="DN212" s="360"/>
      <c r="DO212" s="360"/>
      <c r="DP212" s="360"/>
      <c r="DQ212" s="360"/>
      <c r="DR212" s="360"/>
      <c r="DS212" s="360"/>
      <c r="DT212" s="360"/>
      <c r="DU212" s="360"/>
      <c r="DV212" s="360"/>
      <c r="DW212" s="360"/>
      <c r="DX212" s="360"/>
      <c r="DY212" s="360"/>
      <c r="DZ212" s="360"/>
      <c r="EA212" s="360"/>
      <c r="EB212" s="360"/>
      <c r="EC212" s="360"/>
      <c r="ED212" s="360"/>
      <c r="EE212" s="360"/>
    </row>
    <row r="213" spans="105:135" ht="12.75">
      <c r="DA213" s="360"/>
      <c r="DB213" s="360"/>
      <c r="DC213" s="360"/>
      <c r="DD213" s="360"/>
      <c r="DE213" s="360"/>
      <c r="DF213" s="360"/>
      <c r="DG213" s="360"/>
      <c r="DH213" s="360"/>
      <c r="DI213" s="360"/>
      <c r="DJ213" s="360"/>
      <c r="DK213" s="360"/>
      <c r="DL213" s="360"/>
      <c r="DM213" s="360"/>
      <c r="DN213" s="360"/>
      <c r="DO213" s="360"/>
      <c r="DP213" s="360"/>
      <c r="DQ213" s="360"/>
      <c r="DR213" s="360"/>
      <c r="DS213" s="360"/>
      <c r="DT213" s="360"/>
      <c r="DU213" s="360"/>
      <c r="DV213" s="360"/>
      <c r="DW213" s="360"/>
      <c r="DX213" s="360"/>
      <c r="DY213" s="360"/>
      <c r="DZ213" s="360"/>
      <c r="EA213" s="360"/>
      <c r="EB213" s="360"/>
      <c r="EC213" s="360"/>
      <c r="ED213" s="360"/>
      <c r="EE213" s="360"/>
    </row>
    <row r="214" spans="105:135" ht="12.75">
      <c r="DA214" s="360"/>
      <c r="DB214" s="360"/>
      <c r="DC214" s="360"/>
      <c r="DD214" s="360"/>
      <c r="DE214" s="360"/>
      <c r="DF214" s="360"/>
      <c r="DG214" s="360"/>
      <c r="DH214" s="360"/>
      <c r="DI214" s="360"/>
      <c r="DJ214" s="360"/>
      <c r="DK214" s="360"/>
      <c r="DL214" s="360"/>
      <c r="DM214" s="360"/>
      <c r="DN214" s="360"/>
      <c r="DO214" s="360"/>
      <c r="DP214" s="360"/>
      <c r="DQ214" s="360"/>
      <c r="DR214" s="360"/>
      <c r="DS214" s="360"/>
      <c r="DT214" s="360"/>
      <c r="DU214" s="360"/>
      <c r="DV214" s="360"/>
      <c r="DW214" s="360"/>
      <c r="DX214" s="360"/>
      <c r="DY214" s="360"/>
      <c r="DZ214" s="360"/>
      <c r="EA214" s="360"/>
      <c r="EB214" s="360"/>
      <c r="EC214" s="360"/>
      <c r="ED214" s="360"/>
      <c r="EE214" s="360"/>
    </row>
  </sheetData>
  <sheetProtection/>
  <mergeCells count="714">
    <mergeCell ref="A193:F193"/>
    <mergeCell ref="G193:BB193"/>
    <mergeCell ref="BC193:BR193"/>
    <mergeCell ref="BS193:CH193"/>
    <mergeCell ref="CI193:CZ193"/>
    <mergeCell ref="A152:CZ152"/>
    <mergeCell ref="A154:CZ154"/>
    <mergeCell ref="A168:CZ168"/>
    <mergeCell ref="A170:CZ170"/>
    <mergeCell ref="A164:F164"/>
    <mergeCell ref="G164:BR164"/>
    <mergeCell ref="BS164:CH164"/>
    <mergeCell ref="CI164:CZ164"/>
    <mergeCell ref="A159:F159"/>
    <mergeCell ref="BS159:CH159"/>
    <mergeCell ref="BC148:BR148"/>
    <mergeCell ref="BS148:CH148"/>
    <mergeCell ref="CI148:CZ148"/>
    <mergeCell ref="A145:F145"/>
    <mergeCell ref="G145:BB145"/>
    <mergeCell ref="BC145:BR145"/>
    <mergeCell ref="CI146:CZ146"/>
    <mergeCell ref="A147:F147"/>
    <mergeCell ref="G147:BB147"/>
    <mergeCell ref="BC147:BR147"/>
    <mergeCell ref="A92:CZ92"/>
    <mergeCell ref="A91:X91"/>
    <mergeCell ref="A98:CZ98"/>
    <mergeCell ref="A100:CZ100"/>
    <mergeCell ref="A102:CZ102"/>
    <mergeCell ref="A104:CZ104"/>
    <mergeCell ref="A99:CZ99"/>
    <mergeCell ref="W101:CZ101"/>
    <mergeCell ref="A101:V101"/>
    <mergeCell ref="CI93:CZ93"/>
    <mergeCell ref="A80:CZ80"/>
    <mergeCell ref="A82:CZ82"/>
    <mergeCell ref="A81:X81"/>
    <mergeCell ref="Y81:CZ81"/>
    <mergeCell ref="Y91:CZ91"/>
    <mergeCell ref="A88:CZ88"/>
    <mergeCell ref="A90:CZ90"/>
    <mergeCell ref="CI83:CZ83"/>
    <mergeCell ref="A84:F84"/>
    <mergeCell ref="G84:BB84"/>
    <mergeCell ref="A61:CZ62"/>
    <mergeCell ref="A68:CZ68"/>
    <mergeCell ref="A70:CZ70"/>
    <mergeCell ref="A72:CZ72"/>
    <mergeCell ref="A71:X71"/>
    <mergeCell ref="Y71:CZ71"/>
    <mergeCell ref="CI63:CZ63"/>
    <mergeCell ref="A64:F64"/>
    <mergeCell ref="G64:BB64"/>
    <mergeCell ref="BC64:BR64"/>
    <mergeCell ref="A27:E27"/>
    <mergeCell ref="F27:AC27"/>
    <mergeCell ref="A16:E16"/>
    <mergeCell ref="A17:E17"/>
    <mergeCell ref="F19:AD19"/>
    <mergeCell ref="A24:E24"/>
    <mergeCell ref="A25:E25"/>
    <mergeCell ref="F25:AC25"/>
    <mergeCell ref="A26:E26"/>
    <mergeCell ref="F26:AC26"/>
    <mergeCell ref="A2:EE2"/>
    <mergeCell ref="A6:EE6"/>
    <mergeCell ref="W8:EE8"/>
    <mergeCell ref="A4:AI4"/>
    <mergeCell ref="A7:EE7"/>
    <mergeCell ref="A3:EE3"/>
    <mergeCell ref="A8:V8"/>
    <mergeCell ref="AE16:AM16"/>
    <mergeCell ref="A11:EE11"/>
    <mergeCell ref="A13:E15"/>
    <mergeCell ref="AN16:AZ16"/>
    <mergeCell ref="BA16:BL16"/>
    <mergeCell ref="BY15:CL15"/>
    <mergeCell ref="BY16:CL16"/>
    <mergeCell ref="DO13:EE15"/>
    <mergeCell ref="CY16:DN16"/>
    <mergeCell ref="DO16:EE16"/>
    <mergeCell ref="A9:EE10"/>
    <mergeCell ref="A12:EE12"/>
    <mergeCell ref="A23:CZ23"/>
    <mergeCell ref="A19:E19"/>
    <mergeCell ref="A18:E18"/>
    <mergeCell ref="F18:AD18"/>
    <mergeCell ref="AE18:AM18"/>
    <mergeCell ref="F17:AD17"/>
    <mergeCell ref="AE17:AM17"/>
    <mergeCell ref="F16:AD16"/>
    <mergeCell ref="AD25:BB25"/>
    <mergeCell ref="BC25:BR25"/>
    <mergeCell ref="BS25:CH25"/>
    <mergeCell ref="CI25:CZ25"/>
    <mergeCell ref="F24:AC24"/>
    <mergeCell ref="AD24:BB24"/>
    <mergeCell ref="BC24:BR24"/>
    <mergeCell ref="BS24:CH24"/>
    <mergeCell ref="CI24:CZ24"/>
    <mergeCell ref="AD27:BB27"/>
    <mergeCell ref="BC27:BR27"/>
    <mergeCell ref="BS27:CH27"/>
    <mergeCell ref="CI27:CZ27"/>
    <mergeCell ref="AD26:BB26"/>
    <mergeCell ref="BC26:BR26"/>
    <mergeCell ref="BS26:CH26"/>
    <mergeCell ref="CI26:CZ26"/>
    <mergeCell ref="AD28:BB28"/>
    <mergeCell ref="BC28:BR28"/>
    <mergeCell ref="A30:CZ30"/>
    <mergeCell ref="A32:E32"/>
    <mergeCell ref="F32:AC32"/>
    <mergeCell ref="AD32:AX32"/>
    <mergeCell ref="AY32:BP32"/>
    <mergeCell ref="A22:CZ22"/>
    <mergeCell ref="A21:EE21"/>
    <mergeCell ref="DA22:EE214"/>
    <mergeCell ref="A37:CZ37"/>
    <mergeCell ref="A31:CZ31"/>
    <mergeCell ref="BS28:CH28"/>
    <mergeCell ref="CI28:CZ28"/>
    <mergeCell ref="A28:AC28"/>
    <mergeCell ref="A36:AC36"/>
    <mergeCell ref="A29:CZ29"/>
    <mergeCell ref="CM19:CX19"/>
    <mergeCell ref="CY19:DN19"/>
    <mergeCell ref="DO19:EE19"/>
    <mergeCell ref="CY18:DN18"/>
    <mergeCell ref="CM20:CX20"/>
    <mergeCell ref="CY20:DN20"/>
    <mergeCell ref="DO20:EE20"/>
    <mergeCell ref="CY17:DN17"/>
    <mergeCell ref="DO17:EE17"/>
    <mergeCell ref="AN20:AZ20"/>
    <mergeCell ref="AN19:AZ19"/>
    <mergeCell ref="AN18:AZ18"/>
    <mergeCell ref="AN17:AZ17"/>
    <mergeCell ref="BA20:BL20"/>
    <mergeCell ref="BM20:BX20"/>
    <mergeCell ref="BY17:CL17"/>
    <mergeCell ref="DO18:EE18"/>
    <mergeCell ref="CM13:CX15"/>
    <mergeCell ref="CY13:DN15"/>
    <mergeCell ref="CM16:CX16"/>
    <mergeCell ref="AN13:CL13"/>
    <mergeCell ref="BA14:CL14"/>
    <mergeCell ref="BA17:BL17"/>
    <mergeCell ref="BM15:BX15"/>
    <mergeCell ref="BM16:BX16"/>
    <mergeCell ref="BM17:BX17"/>
    <mergeCell ref="CM17:CX17"/>
    <mergeCell ref="CI33:CZ33"/>
    <mergeCell ref="BQ32:CH32"/>
    <mergeCell ref="BY18:CL18"/>
    <mergeCell ref="BA18:BL18"/>
    <mergeCell ref="BA19:BL19"/>
    <mergeCell ref="BM18:BX18"/>
    <mergeCell ref="BM19:BX19"/>
    <mergeCell ref="BY19:CL19"/>
    <mergeCell ref="BY20:CL20"/>
    <mergeCell ref="CM18:CX18"/>
    <mergeCell ref="A34:E34"/>
    <mergeCell ref="F34:AC34"/>
    <mergeCell ref="AD34:AX34"/>
    <mergeCell ref="AY34:BP34"/>
    <mergeCell ref="CI32:CZ32"/>
    <mergeCell ref="A33:E33"/>
    <mergeCell ref="F33:AC33"/>
    <mergeCell ref="AD33:AX33"/>
    <mergeCell ref="AY33:BP33"/>
    <mergeCell ref="BQ33:CH33"/>
    <mergeCell ref="A35:E35"/>
    <mergeCell ref="F35:AC35"/>
    <mergeCell ref="AD35:AX35"/>
    <mergeCell ref="AY35:BP35"/>
    <mergeCell ref="BQ35:CH35"/>
    <mergeCell ref="CI35:CZ35"/>
    <mergeCell ref="AD36:AX36"/>
    <mergeCell ref="AY36:BP36"/>
    <mergeCell ref="BQ36:CH36"/>
    <mergeCell ref="CI36:CZ36"/>
    <mergeCell ref="BQ34:CH34"/>
    <mergeCell ref="CI34:CZ34"/>
    <mergeCell ref="A41:E41"/>
    <mergeCell ref="F41:BU41"/>
    <mergeCell ref="BV41:CK41"/>
    <mergeCell ref="CL41:CZ41"/>
    <mergeCell ref="A38:CZ38"/>
    <mergeCell ref="A40:E40"/>
    <mergeCell ref="F40:BU40"/>
    <mergeCell ref="BV40:CK40"/>
    <mergeCell ref="CL40:CZ40"/>
    <mergeCell ref="A39:CZ39"/>
    <mergeCell ref="A43:E44"/>
    <mergeCell ref="G43:BU43"/>
    <mergeCell ref="BV43:CK44"/>
    <mergeCell ref="CL43:CZ44"/>
    <mergeCell ref="G44:BU44"/>
    <mergeCell ref="A42:E42"/>
    <mergeCell ref="G42:BU42"/>
    <mergeCell ref="BV42:CK42"/>
    <mergeCell ref="CL42:CZ42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8:E49"/>
    <mergeCell ref="G48:BU48"/>
    <mergeCell ref="BV48:CK49"/>
    <mergeCell ref="CL48:CZ49"/>
    <mergeCell ref="G49:BU49"/>
    <mergeCell ref="A47:E47"/>
    <mergeCell ref="G47:BU47"/>
    <mergeCell ref="BV47:CK47"/>
    <mergeCell ref="CL47:CZ47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53:E53"/>
    <mergeCell ref="G53:BU53"/>
    <mergeCell ref="BV53:CK53"/>
    <mergeCell ref="CL53:CZ53"/>
    <mergeCell ref="A52:E52"/>
    <mergeCell ref="G52:BU52"/>
    <mergeCell ref="BV52:CK52"/>
    <mergeCell ref="CL52:CZ52"/>
    <mergeCell ref="A55:E55"/>
    <mergeCell ref="F55:BU55"/>
    <mergeCell ref="BV55:CK55"/>
    <mergeCell ref="CL55:CZ55"/>
    <mergeCell ref="A54:E54"/>
    <mergeCell ref="G54:BU54"/>
    <mergeCell ref="BV54:CK54"/>
    <mergeCell ref="CL54:CZ54"/>
    <mergeCell ref="A58:CZ58"/>
    <mergeCell ref="A60:Y60"/>
    <mergeCell ref="Z60:CZ60"/>
    <mergeCell ref="A56:CZ56"/>
    <mergeCell ref="A57:CZ57"/>
    <mergeCell ref="A59:CZ59"/>
    <mergeCell ref="BS64:CH64"/>
    <mergeCell ref="CI64:CZ64"/>
    <mergeCell ref="A63:F63"/>
    <mergeCell ref="G63:BB63"/>
    <mergeCell ref="BC63:BR63"/>
    <mergeCell ref="BS63:CH63"/>
    <mergeCell ref="CI65:CZ65"/>
    <mergeCell ref="A66:F66"/>
    <mergeCell ref="G66:BB66"/>
    <mergeCell ref="BC66:BR66"/>
    <mergeCell ref="BS66:CH66"/>
    <mergeCell ref="CI66:CZ66"/>
    <mergeCell ref="A65:F65"/>
    <mergeCell ref="G65:BB65"/>
    <mergeCell ref="BC65:BR65"/>
    <mergeCell ref="BS65:CH65"/>
    <mergeCell ref="CI67:CZ67"/>
    <mergeCell ref="A69:CZ69"/>
    <mergeCell ref="A67:F67"/>
    <mergeCell ref="G67:BB67"/>
    <mergeCell ref="BC67:BR67"/>
    <mergeCell ref="BS67:CH67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CD77:CZ77"/>
    <mergeCell ref="A79:CZ79"/>
    <mergeCell ref="A77:F77"/>
    <mergeCell ref="G77:BB77"/>
    <mergeCell ref="BC77:BR77"/>
    <mergeCell ref="BS77:CC77"/>
    <mergeCell ref="A78:CZ78"/>
    <mergeCell ref="BC84:BR84"/>
    <mergeCell ref="BS84:CH84"/>
    <mergeCell ref="CI84:CZ84"/>
    <mergeCell ref="A83:F83"/>
    <mergeCell ref="G83:BB83"/>
    <mergeCell ref="BC83:BR83"/>
    <mergeCell ref="BS83:CH83"/>
    <mergeCell ref="CI85:CZ85"/>
    <mergeCell ref="A86:F86"/>
    <mergeCell ref="G86:BB86"/>
    <mergeCell ref="BC86:BR86"/>
    <mergeCell ref="BS86:CH86"/>
    <mergeCell ref="CI86:CZ86"/>
    <mergeCell ref="A85:F85"/>
    <mergeCell ref="G85:BB85"/>
    <mergeCell ref="BC85:BR85"/>
    <mergeCell ref="BS85:CH85"/>
    <mergeCell ref="CI87:CZ87"/>
    <mergeCell ref="A89:CZ89"/>
    <mergeCell ref="A87:F87"/>
    <mergeCell ref="G87:BB87"/>
    <mergeCell ref="BC87:BR87"/>
    <mergeCell ref="BS87:CH87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BS93:CH93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BS95:CH95"/>
    <mergeCell ref="G173:BB173"/>
    <mergeCell ref="BC173:BR173"/>
    <mergeCell ref="BS173:CH173"/>
    <mergeCell ref="CI97:CZ97"/>
    <mergeCell ref="A97:F97"/>
    <mergeCell ref="G97:BB97"/>
    <mergeCell ref="BC97:BR97"/>
    <mergeCell ref="BS97:CH97"/>
    <mergeCell ref="A140:CZ140"/>
    <mergeCell ref="A142:CZ142"/>
    <mergeCell ref="A124:F124"/>
    <mergeCell ref="G124:AN124"/>
    <mergeCell ref="AO124:BD124"/>
    <mergeCell ref="CI173:CZ173"/>
    <mergeCell ref="A174:F174"/>
    <mergeCell ref="G174:BB174"/>
    <mergeCell ref="BC174:BR174"/>
    <mergeCell ref="BS174:CH174"/>
    <mergeCell ref="CI174:CZ174"/>
    <mergeCell ref="A173:F173"/>
    <mergeCell ref="G176:BB176"/>
    <mergeCell ref="BC176:BR176"/>
    <mergeCell ref="BS176:CH176"/>
    <mergeCell ref="A110:CZ110"/>
    <mergeCell ref="A112:CZ112"/>
    <mergeCell ref="A175:F175"/>
    <mergeCell ref="G175:BB175"/>
    <mergeCell ref="BC175:BR175"/>
    <mergeCell ref="BS175:CH175"/>
    <mergeCell ref="CI175:CZ175"/>
    <mergeCell ref="G178:BB178"/>
    <mergeCell ref="BC178:BR178"/>
    <mergeCell ref="BS178:CH178"/>
    <mergeCell ref="CI176:CZ176"/>
    <mergeCell ref="A177:F177"/>
    <mergeCell ref="G177:BB177"/>
    <mergeCell ref="BC177:BR177"/>
    <mergeCell ref="BS177:CH177"/>
    <mergeCell ref="CI177:CZ177"/>
    <mergeCell ref="A176:F176"/>
    <mergeCell ref="A103:CZ103"/>
    <mergeCell ref="A105:F105"/>
    <mergeCell ref="G105:AN105"/>
    <mergeCell ref="AO105:BD105"/>
    <mergeCell ref="BE105:BT105"/>
    <mergeCell ref="BU105:CJ105"/>
    <mergeCell ref="CK105:CZ105"/>
    <mergeCell ref="A107:F107"/>
    <mergeCell ref="G107:AN107"/>
    <mergeCell ref="AO107:BD107"/>
    <mergeCell ref="BE107:BT107"/>
    <mergeCell ref="A106:F106"/>
    <mergeCell ref="G106:AN106"/>
    <mergeCell ref="AO106:BD106"/>
    <mergeCell ref="BE106:BT106"/>
    <mergeCell ref="BU106:CJ106"/>
    <mergeCell ref="CK106:CZ106"/>
    <mergeCell ref="BU107:CJ107"/>
    <mergeCell ref="CK107:CZ107"/>
    <mergeCell ref="BU108:CJ108"/>
    <mergeCell ref="CK108:CZ108"/>
    <mergeCell ref="A108:F108"/>
    <mergeCell ref="G108:AN108"/>
    <mergeCell ref="A109:F109"/>
    <mergeCell ref="G109:AN109"/>
    <mergeCell ref="AO109:BD109"/>
    <mergeCell ref="BE109:BT109"/>
    <mergeCell ref="AO108:BD108"/>
    <mergeCell ref="BE108:BT108"/>
    <mergeCell ref="A179:F179"/>
    <mergeCell ref="G179:BB179"/>
    <mergeCell ref="BC179:BR179"/>
    <mergeCell ref="BS179:CH179"/>
    <mergeCell ref="BU109:CJ109"/>
    <mergeCell ref="CK109:CZ109"/>
    <mergeCell ref="CI178:CZ178"/>
    <mergeCell ref="BE124:BT124"/>
    <mergeCell ref="BU124:CJ124"/>
    <mergeCell ref="A178:F178"/>
    <mergeCell ref="A118:CZ118"/>
    <mergeCell ref="CI179:CZ179"/>
    <mergeCell ref="A180:F180"/>
    <mergeCell ref="G180:BB180"/>
    <mergeCell ref="BC180:BR180"/>
    <mergeCell ref="BS180:CH180"/>
    <mergeCell ref="CI180:CZ180"/>
    <mergeCell ref="CK124:CZ124"/>
    <mergeCell ref="A125:F125"/>
    <mergeCell ref="G125:AN125"/>
    <mergeCell ref="CI181:CZ181"/>
    <mergeCell ref="A182:F182"/>
    <mergeCell ref="G182:BB182"/>
    <mergeCell ref="BC182:BR182"/>
    <mergeCell ref="BS182:CH182"/>
    <mergeCell ref="CI182:CZ182"/>
    <mergeCell ref="A181:F181"/>
    <mergeCell ref="G181:BB181"/>
    <mergeCell ref="BC181:BR181"/>
    <mergeCell ref="BS181:CH181"/>
    <mergeCell ref="CI183:CZ183"/>
    <mergeCell ref="A184:F184"/>
    <mergeCell ref="G184:BB184"/>
    <mergeCell ref="BC184:BR184"/>
    <mergeCell ref="BS184:CH184"/>
    <mergeCell ref="CI184:CZ184"/>
    <mergeCell ref="A183:F183"/>
    <mergeCell ref="G183:BB183"/>
    <mergeCell ref="BC183:BR183"/>
    <mergeCell ref="BS183:CH183"/>
    <mergeCell ref="CI185:CZ185"/>
    <mergeCell ref="A186:F186"/>
    <mergeCell ref="G186:BB186"/>
    <mergeCell ref="BC186:BR186"/>
    <mergeCell ref="BS186:CH186"/>
    <mergeCell ref="CI186:CZ186"/>
    <mergeCell ref="A185:F185"/>
    <mergeCell ref="G185:BB185"/>
    <mergeCell ref="BC185:BR185"/>
    <mergeCell ref="BS185:CH185"/>
    <mergeCell ref="CI187:CZ187"/>
    <mergeCell ref="A188:F188"/>
    <mergeCell ref="G188:BB188"/>
    <mergeCell ref="BC188:BR188"/>
    <mergeCell ref="BS188:CH188"/>
    <mergeCell ref="CI188:CZ188"/>
    <mergeCell ref="A187:F187"/>
    <mergeCell ref="G187:BB187"/>
    <mergeCell ref="BC187:BR187"/>
    <mergeCell ref="BS187:CH187"/>
    <mergeCell ref="G114:BB114"/>
    <mergeCell ref="BC114:BR114"/>
    <mergeCell ref="BS114:CH114"/>
    <mergeCell ref="A111:CZ111"/>
    <mergeCell ref="A113:F113"/>
    <mergeCell ref="G113:BB113"/>
    <mergeCell ref="BC113:BR113"/>
    <mergeCell ref="BS113:CH113"/>
    <mergeCell ref="CI113:CZ113"/>
    <mergeCell ref="G116:BB116"/>
    <mergeCell ref="BC116:BR116"/>
    <mergeCell ref="BS116:CH116"/>
    <mergeCell ref="CI114:CZ114"/>
    <mergeCell ref="A115:F115"/>
    <mergeCell ref="G115:BB115"/>
    <mergeCell ref="BC115:BR115"/>
    <mergeCell ref="BS115:CH115"/>
    <mergeCell ref="CI115:CZ115"/>
    <mergeCell ref="A114:F114"/>
    <mergeCell ref="G189:BB189"/>
    <mergeCell ref="BC189:BR189"/>
    <mergeCell ref="BS189:CH189"/>
    <mergeCell ref="CI116:CZ116"/>
    <mergeCell ref="A117:F117"/>
    <mergeCell ref="G117:BB117"/>
    <mergeCell ref="BC117:BR117"/>
    <mergeCell ref="BS117:CH117"/>
    <mergeCell ref="CI117:CZ117"/>
    <mergeCell ref="A116:F116"/>
    <mergeCell ref="AO125:BD125"/>
    <mergeCell ref="BE125:BT125"/>
    <mergeCell ref="BU125:CJ125"/>
    <mergeCell ref="CI189:CZ189"/>
    <mergeCell ref="A190:F190"/>
    <mergeCell ref="G190:BB190"/>
    <mergeCell ref="BC190:BR190"/>
    <mergeCell ref="BS190:CH190"/>
    <mergeCell ref="CI190:CZ190"/>
    <mergeCell ref="A189:F189"/>
    <mergeCell ref="A127:F127"/>
    <mergeCell ref="G127:AN127"/>
    <mergeCell ref="AO127:BD127"/>
    <mergeCell ref="BE127:BT127"/>
    <mergeCell ref="CK127:CZ127"/>
    <mergeCell ref="CK125:CZ125"/>
    <mergeCell ref="A126:F126"/>
    <mergeCell ref="G126:AN126"/>
    <mergeCell ref="AO126:BD126"/>
    <mergeCell ref="BE126:BT126"/>
    <mergeCell ref="A122:F122"/>
    <mergeCell ref="A129:F129"/>
    <mergeCell ref="G129:AN129"/>
    <mergeCell ref="AO129:BD129"/>
    <mergeCell ref="A128:F128"/>
    <mergeCell ref="G128:AN128"/>
    <mergeCell ref="AO128:BD128"/>
    <mergeCell ref="A123:F123"/>
    <mergeCell ref="G123:AN123"/>
    <mergeCell ref="AO123:BD123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G122:AN122"/>
    <mergeCell ref="AO122:BD122"/>
    <mergeCell ref="BE122:BT122"/>
    <mergeCell ref="BU129:CJ129"/>
    <mergeCell ref="CK129:CZ129"/>
    <mergeCell ref="BE129:BT129"/>
    <mergeCell ref="BU127:CJ127"/>
    <mergeCell ref="BE128:BT128"/>
    <mergeCell ref="BU128:CJ128"/>
    <mergeCell ref="CK128:CZ128"/>
    <mergeCell ref="BU122:CJ122"/>
    <mergeCell ref="CK122:CZ122"/>
    <mergeCell ref="BU123:CJ123"/>
    <mergeCell ref="CK123:CZ123"/>
    <mergeCell ref="BE123:BT123"/>
    <mergeCell ref="BU130:CJ130"/>
    <mergeCell ref="CK130:CZ130"/>
    <mergeCell ref="BU126:CJ126"/>
    <mergeCell ref="CK126:CZ126"/>
    <mergeCell ref="A130:F130"/>
    <mergeCell ref="G130:AN130"/>
    <mergeCell ref="A131:F131"/>
    <mergeCell ref="G131:AN131"/>
    <mergeCell ref="AO131:BD131"/>
    <mergeCell ref="BE131:BT131"/>
    <mergeCell ref="AO130:BD130"/>
    <mergeCell ref="BE130:BT130"/>
    <mergeCell ref="G135:BB135"/>
    <mergeCell ref="BC135:BR135"/>
    <mergeCell ref="BS135:CH135"/>
    <mergeCell ref="CI135:CZ135"/>
    <mergeCell ref="BU131:CJ131"/>
    <mergeCell ref="CK131:CZ131"/>
    <mergeCell ref="A132:CZ132"/>
    <mergeCell ref="A134:CZ134"/>
    <mergeCell ref="A133:CZ133"/>
    <mergeCell ref="A135:F135"/>
    <mergeCell ref="CI136:CZ136"/>
    <mergeCell ref="A137:F137"/>
    <mergeCell ref="G137:BB137"/>
    <mergeCell ref="BC137:BR137"/>
    <mergeCell ref="BS137:CH137"/>
    <mergeCell ref="CI137:CZ137"/>
    <mergeCell ref="A136:F136"/>
    <mergeCell ref="G136:BB136"/>
    <mergeCell ref="BC136:BR136"/>
    <mergeCell ref="BS136:CH136"/>
    <mergeCell ref="CI138:CZ138"/>
    <mergeCell ref="A139:F139"/>
    <mergeCell ref="G139:BB139"/>
    <mergeCell ref="BC139:BR139"/>
    <mergeCell ref="BS139:CH139"/>
    <mergeCell ref="CI139:CZ139"/>
    <mergeCell ref="A138:F138"/>
    <mergeCell ref="G138:BB138"/>
    <mergeCell ref="BC138:BR138"/>
    <mergeCell ref="BS138:CH138"/>
    <mergeCell ref="BS147:CH147"/>
    <mergeCell ref="CI147:CZ147"/>
    <mergeCell ref="A146:F146"/>
    <mergeCell ref="G146:BB146"/>
    <mergeCell ref="BS146:CH146"/>
    <mergeCell ref="BC146:BR146"/>
    <mergeCell ref="CI144:CZ144"/>
    <mergeCell ref="BS145:CH145"/>
    <mergeCell ref="CI145:CZ145"/>
    <mergeCell ref="CI149:CZ149"/>
    <mergeCell ref="A141:CZ141"/>
    <mergeCell ref="A143:F143"/>
    <mergeCell ref="G143:BB143"/>
    <mergeCell ref="BC143:BR143"/>
    <mergeCell ref="BS143:CH143"/>
    <mergeCell ref="CI143:CZ143"/>
    <mergeCell ref="A149:F149"/>
    <mergeCell ref="G149:BB149"/>
    <mergeCell ref="BC149:BR149"/>
    <mergeCell ref="BS149:CH149"/>
    <mergeCell ref="A144:F144"/>
    <mergeCell ref="G144:BB144"/>
    <mergeCell ref="BC144:BR144"/>
    <mergeCell ref="BS144:CH144"/>
    <mergeCell ref="A148:F148"/>
    <mergeCell ref="G148:BB148"/>
    <mergeCell ref="CI150:CZ150"/>
    <mergeCell ref="A151:F151"/>
    <mergeCell ref="G151:BB151"/>
    <mergeCell ref="BC151:BR151"/>
    <mergeCell ref="BS151:CH151"/>
    <mergeCell ref="CI151:CZ151"/>
    <mergeCell ref="A150:F150"/>
    <mergeCell ref="G150:BB150"/>
    <mergeCell ref="BC150:BR150"/>
    <mergeCell ref="BS150:CH150"/>
    <mergeCell ref="A157:F157"/>
    <mergeCell ref="G157:BR157"/>
    <mergeCell ref="BS157:CH157"/>
    <mergeCell ref="CI157:CZ157"/>
    <mergeCell ref="G159:BR159"/>
    <mergeCell ref="A158:F158"/>
    <mergeCell ref="G158:BR158"/>
    <mergeCell ref="BS158:CH158"/>
    <mergeCell ref="CI158:CZ158"/>
    <mergeCell ref="CI163:CZ163"/>
    <mergeCell ref="A162:F162"/>
    <mergeCell ref="BS162:CH162"/>
    <mergeCell ref="G162:BR162"/>
    <mergeCell ref="G163:BR163"/>
    <mergeCell ref="CI160:CZ160"/>
    <mergeCell ref="A161:F161"/>
    <mergeCell ref="BS161:CH161"/>
    <mergeCell ref="CI161:CZ161"/>
    <mergeCell ref="A160:F160"/>
    <mergeCell ref="A153:CZ153"/>
    <mergeCell ref="A155:F155"/>
    <mergeCell ref="G155:BR155"/>
    <mergeCell ref="BS155:CH155"/>
    <mergeCell ref="CI155:CZ155"/>
    <mergeCell ref="CI162:CZ162"/>
    <mergeCell ref="BS160:CH160"/>
    <mergeCell ref="G160:BR160"/>
    <mergeCell ref="G161:BR161"/>
    <mergeCell ref="CI159:CZ159"/>
    <mergeCell ref="A165:F165"/>
    <mergeCell ref="G165:BR165"/>
    <mergeCell ref="BS165:CH165"/>
    <mergeCell ref="CI165:CZ165"/>
    <mergeCell ref="A156:F156"/>
    <mergeCell ref="G156:BR156"/>
    <mergeCell ref="BS156:CH156"/>
    <mergeCell ref="CI156:CZ156"/>
    <mergeCell ref="A163:F163"/>
    <mergeCell ref="BS163:CH163"/>
    <mergeCell ref="A167:F167"/>
    <mergeCell ref="G167:BR167"/>
    <mergeCell ref="BS167:CH167"/>
    <mergeCell ref="CI167:CZ167"/>
    <mergeCell ref="A166:F166"/>
    <mergeCell ref="G166:BR166"/>
    <mergeCell ref="BS166:CH166"/>
    <mergeCell ref="CI166:CZ166"/>
    <mergeCell ref="A169:CZ169"/>
    <mergeCell ref="A171:F171"/>
    <mergeCell ref="G171:BB171"/>
    <mergeCell ref="BC171:BR171"/>
    <mergeCell ref="BS171:CH171"/>
    <mergeCell ref="CI171:CZ171"/>
    <mergeCell ref="CI172:CZ172"/>
    <mergeCell ref="A191:F191"/>
    <mergeCell ref="G191:BB191"/>
    <mergeCell ref="BC191:BR191"/>
    <mergeCell ref="BS191:CH191"/>
    <mergeCell ref="CI191:CZ191"/>
    <mergeCell ref="A172:F172"/>
    <mergeCell ref="G172:BB172"/>
    <mergeCell ref="BC172:BR172"/>
    <mergeCell ref="BS172:CH172"/>
    <mergeCell ref="CI192:CZ192"/>
    <mergeCell ref="A194:F194"/>
    <mergeCell ref="G194:BB194"/>
    <mergeCell ref="BC194:BR194"/>
    <mergeCell ref="BS194:CH194"/>
    <mergeCell ref="CI194:CZ194"/>
    <mergeCell ref="A192:F192"/>
    <mergeCell ref="G192:BB192"/>
    <mergeCell ref="BC192:BR192"/>
    <mergeCell ref="BS192:CH192"/>
    <mergeCell ref="AE19:AM19"/>
    <mergeCell ref="A20:AD20"/>
    <mergeCell ref="AE20:AM20"/>
    <mergeCell ref="A1:EE1"/>
    <mergeCell ref="A5:EE5"/>
    <mergeCell ref="AJ4:EE4"/>
    <mergeCell ref="AE13:AM15"/>
    <mergeCell ref="F13:AD15"/>
    <mergeCell ref="AN14:AZ15"/>
    <mergeCell ref="BA15:BL1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73" r:id="rId1"/>
  <rowBreaks count="2" manualBreakCount="2">
    <brk id="56" max="134" man="1"/>
    <brk id="140" max="1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F213"/>
  <sheetViews>
    <sheetView view="pageBreakPreview" zoomScale="60" zoomScalePageLayoutView="0" workbookViewId="0" topLeftCell="A17">
      <selection activeCell="CI193" sqref="CI193:CZ193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7" customFormat="1" ht="30" customHeight="1">
      <c r="A2" s="338" t="s">
        <v>13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</row>
    <row r="3" spans="1:135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28.5" customHeight="1">
      <c r="A4" s="291" t="s">
        <v>10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337" t="s">
        <v>162</v>
      </c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</row>
    <row r="5" spans="1:135" ht="12.7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</row>
    <row r="6" spans="1:135" s="2" customFormat="1" ht="13.5">
      <c r="A6" s="289" t="s">
        <v>12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</row>
    <row r="7" spans="1:135" ht="6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s="6" customFormat="1" ht="13.5">
      <c r="A8" s="292" t="s">
        <v>11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</row>
    <row r="9" spans="1:135" s="6" customFormat="1" ht="6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</row>
    <row r="10" spans="1:135" ht="9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</row>
    <row r="11" spans="1:135" s="2" customFormat="1" ht="13.5">
      <c r="A11" s="360" t="s">
        <v>193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</row>
    <row r="12" spans="1:135" ht="10.5" customHeight="1">
      <c r="A12" s="402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</row>
    <row r="13" spans="1:135" s="3" customFormat="1" ht="23.25" customHeight="1">
      <c r="A13" s="343" t="s">
        <v>0</v>
      </c>
      <c r="B13" s="343"/>
      <c r="C13" s="343"/>
      <c r="D13" s="343"/>
      <c r="E13" s="343"/>
      <c r="F13" s="343" t="s">
        <v>7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 t="s">
        <v>4</v>
      </c>
      <c r="AF13" s="343"/>
      <c r="AG13" s="343"/>
      <c r="AH13" s="343"/>
      <c r="AI13" s="343"/>
      <c r="AJ13" s="343"/>
      <c r="AK13" s="343"/>
      <c r="AL13" s="343"/>
      <c r="AM13" s="343"/>
      <c r="AN13" s="343" t="s">
        <v>1</v>
      </c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 t="s">
        <v>6</v>
      </c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 t="s">
        <v>197</v>
      </c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 t="s">
        <v>198</v>
      </c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3"/>
      <c r="EB13" s="343"/>
      <c r="EC13" s="343"/>
      <c r="ED13" s="343"/>
      <c r="EE13" s="343"/>
    </row>
    <row r="14" spans="1:135" s="3" customFormat="1" ht="13.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 t="s">
        <v>3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 t="s">
        <v>2</v>
      </c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  <c r="DN14" s="343"/>
      <c r="DO14" s="343"/>
      <c r="DP14" s="343"/>
      <c r="DQ14" s="343"/>
      <c r="DR14" s="343"/>
      <c r="DS14" s="343"/>
      <c r="DT14" s="343"/>
      <c r="DU14" s="343"/>
      <c r="DV14" s="343"/>
      <c r="DW14" s="343"/>
      <c r="DX14" s="343"/>
      <c r="DY14" s="343"/>
      <c r="DZ14" s="343"/>
      <c r="EA14" s="343"/>
      <c r="EB14" s="343"/>
      <c r="EC14" s="343"/>
      <c r="ED14" s="343"/>
      <c r="EE14" s="343"/>
    </row>
    <row r="15" spans="1:135" s="3" customFormat="1" ht="66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 t="s">
        <v>196</v>
      </c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 t="s">
        <v>195</v>
      </c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 t="s">
        <v>5</v>
      </c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3"/>
      <c r="EB15" s="343"/>
      <c r="EC15" s="343"/>
      <c r="ED15" s="343"/>
      <c r="EE15" s="343"/>
    </row>
    <row r="16" spans="1:135" s="4" customFormat="1" ht="12.75">
      <c r="A16" s="348">
        <v>1</v>
      </c>
      <c r="B16" s="348"/>
      <c r="C16" s="348"/>
      <c r="D16" s="348"/>
      <c r="E16" s="348"/>
      <c r="F16" s="348">
        <v>2</v>
      </c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>
        <v>3</v>
      </c>
      <c r="AF16" s="348"/>
      <c r="AG16" s="348"/>
      <c r="AH16" s="348"/>
      <c r="AI16" s="348"/>
      <c r="AJ16" s="348"/>
      <c r="AK16" s="348"/>
      <c r="AL16" s="348"/>
      <c r="AM16" s="348"/>
      <c r="AN16" s="348">
        <v>4</v>
      </c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>
        <v>5</v>
      </c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>
        <v>6</v>
      </c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>
        <v>7</v>
      </c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>
        <v>8</v>
      </c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>
        <v>9</v>
      </c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>
        <v>10</v>
      </c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</row>
    <row r="17" spans="1:135" s="5" customFormat="1" ht="40.5" customHeight="1">
      <c r="A17" s="342"/>
      <c r="B17" s="342"/>
      <c r="C17" s="342"/>
      <c r="D17" s="342"/>
      <c r="E17" s="342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1"/>
      <c r="AF17" s="341"/>
      <c r="AG17" s="341"/>
      <c r="AH17" s="341"/>
      <c r="AI17" s="341"/>
      <c r="AJ17" s="341"/>
      <c r="AK17" s="341"/>
      <c r="AL17" s="341"/>
      <c r="AM17" s="341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>
        <f>AE17*(AN17+CY17)*12</f>
        <v>0</v>
      </c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</row>
    <row r="18" spans="1:135" s="5" customFormat="1" ht="24.75" customHeight="1" hidden="1">
      <c r="A18" s="342"/>
      <c r="B18" s="342"/>
      <c r="C18" s="342"/>
      <c r="D18" s="342"/>
      <c r="E18" s="342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1"/>
      <c r="AF18" s="341"/>
      <c r="AG18" s="341"/>
      <c r="AH18" s="341"/>
      <c r="AI18" s="341"/>
      <c r="AJ18" s="341"/>
      <c r="AK18" s="341"/>
      <c r="AL18" s="341"/>
      <c r="AM18" s="341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>
        <f>AE18*(AN18+CY18)*12</f>
        <v>0</v>
      </c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</row>
    <row r="19" spans="1:135" s="5" customFormat="1" ht="24" customHeight="1" hidden="1">
      <c r="A19" s="342"/>
      <c r="B19" s="342"/>
      <c r="C19" s="342"/>
      <c r="D19" s="342"/>
      <c r="E19" s="342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1"/>
      <c r="AF19" s="341"/>
      <c r="AG19" s="341"/>
      <c r="AH19" s="341"/>
      <c r="AI19" s="341"/>
      <c r="AJ19" s="341"/>
      <c r="AK19" s="341"/>
      <c r="AL19" s="341"/>
      <c r="AM19" s="341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>
        <f>AE19*(AN19+CY19)*12</f>
        <v>0</v>
      </c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</row>
    <row r="20" spans="1:135" s="5" customFormat="1" ht="15" customHeight="1">
      <c r="A20" s="342" t="s">
        <v>8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1">
        <f>SUM(AE17:AE19)</f>
        <v>0</v>
      </c>
      <c r="AF20" s="341"/>
      <c r="AG20" s="341"/>
      <c r="AH20" s="341"/>
      <c r="AI20" s="341"/>
      <c r="AJ20" s="341"/>
      <c r="AK20" s="341"/>
      <c r="AL20" s="341"/>
      <c r="AM20" s="341"/>
      <c r="AN20" s="344">
        <f>SUM(AN17:AO19)</f>
        <v>0</v>
      </c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1" t="s">
        <v>9</v>
      </c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 t="s">
        <v>9</v>
      </c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 t="s">
        <v>9</v>
      </c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 t="s">
        <v>9</v>
      </c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 t="s">
        <v>9</v>
      </c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4">
        <f>SUM(DO17:DO19)</f>
        <v>0</v>
      </c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</row>
    <row r="21" spans="1:135" s="5" customFormat="1" ht="15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</row>
    <row r="22" spans="1:135" s="6" customFormat="1" ht="33" customHeight="1">
      <c r="A22" s="349" t="s">
        <v>212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</row>
    <row r="23" spans="1:135" s="2" customFormat="1" ht="10.5" customHeight="1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</row>
    <row r="24" spans="1:135" s="3" customFormat="1" ht="45" customHeight="1">
      <c r="A24" s="351" t="s">
        <v>0</v>
      </c>
      <c r="B24" s="352"/>
      <c r="C24" s="352"/>
      <c r="D24" s="352"/>
      <c r="E24" s="352"/>
      <c r="F24" s="351" t="s">
        <v>18</v>
      </c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3"/>
      <c r="AD24" s="351" t="s">
        <v>15</v>
      </c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3"/>
      <c r="BC24" s="351" t="s">
        <v>76</v>
      </c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3"/>
      <c r="BS24" s="351" t="s">
        <v>16</v>
      </c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3"/>
      <c r="CI24" s="351" t="s">
        <v>17</v>
      </c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3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</row>
    <row r="25" spans="1:135" s="4" customFormat="1" ht="12.75" customHeight="1">
      <c r="A25" s="348">
        <v>1</v>
      </c>
      <c r="B25" s="348"/>
      <c r="C25" s="348"/>
      <c r="D25" s="348"/>
      <c r="E25" s="348"/>
      <c r="F25" s="348">
        <v>2</v>
      </c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>
        <v>3</v>
      </c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>
        <v>4</v>
      </c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>
        <v>5</v>
      </c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>
        <v>6</v>
      </c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</row>
    <row r="26" spans="1:135" s="5" customFormat="1" ht="15" customHeight="1">
      <c r="A26" s="342"/>
      <c r="B26" s="342"/>
      <c r="C26" s="342"/>
      <c r="D26" s="342"/>
      <c r="E26" s="342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4">
        <f>AD26*BC26*BS26</f>
        <v>0</v>
      </c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</row>
    <row r="27" spans="1:135" s="5" customFormat="1" ht="15" customHeight="1" hidden="1">
      <c r="A27" s="342"/>
      <c r="B27" s="342"/>
      <c r="C27" s="342"/>
      <c r="D27" s="342"/>
      <c r="E27" s="342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4">
        <f>AD27*BC27*BS27</f>
        <v>0</v>
      </c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</row>
    <row r="28" spans="1:135" s="5" customFormat="1" ht="15" customHeight="1">
      <c r="A28" s="399" t="s">
        <v>8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1"/>
      <c r="AD28" s="341" t="s">
        <v>9</v>
      </c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 t="s">
        <v>9</v>
      </c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 t="s">
        <v>9</v>
      </c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4">
        <f>SUM(CI26:CY27)</f>
        <v>0</v>
      </c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</row>
    <row r="29" spans="1:135" s="2" customFormat="1" ht="12" customHeight="1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</row>
    <row r="30" spans="1:135" s="6" customFormat="1" ht="13.5">
      <c r="A30" s="360" t="s">
        <v>199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</row>
    <row r="31" spans="1:135" s="2" customFormat="1" ht="10.5" customHeight="1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  <c r="BU31" s="362"/>
      <c r="BV31" s="362"/>
      <c r="BW31" s="36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2"/>
      <c r="CO31" s="362"/>
      <c r="CP31" s="362"/>
      <c r="CQ31" s="362"/>
      <c r="CR31" s="362"/>
      <c r="CS31" s="362"/>
      <c r="CT31" s="362"/>
      <c r="CU31" s="362"/>
      <c r="CV31" s="362"/>
      <c r="CW31" s="362"/>
      <c r="CX31" s="362"/>
      <c r="CY31" s="362"/>
      <c r="CZ31" s="362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</row>
    <row r="32" spans="1:135" s="3" customFormat="1" ht="55.5" customHeight="1">
      <c r="A32" s="351" t="s">
        <v>0</v>
      </c>
      <c r="B32" s="352"/>
      <c r="C32" s="352"/>
      <c r="D32" s="352"/>
      <c r="E32" s="352"/>
      <c r="F32" s="351" t="s">
        <v>18</v>
      </c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3"/>
      <c r="AD32" s="351" t="s">
        <v>19</v>
      </c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3"/>
      <c r="AY32" s="351" t="s">
        <v>20</v>
      </c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3"/>
      <c r="BQ32" s="351" t="s">
        <v>21</v>
      </c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3"/>
      <c r="CI32" s="351" t="s">
        <v>17</v>
      </c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3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</row>
    <row r="33" spans="1:135" s="4" customFormat="1" ht="12.75">
      <c r="A33" s="348">
        <v>1</v>
      </c>
      <c r="B33" s="348"/>
      <c r="C33" s="348"/>
      <c r="D33" s="348"/>
      <c r="E33" s="348"/>
      <c r="F33" s="348">
        <v>2</v>
      </c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>
        <v>3</v>
      </c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>
        <v>4</v>
      </c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>
        <v>5</v>
      </c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8"/>
      <c r="CF33" s="348"/>
      <c r="CG33" s="348"/>
      <c r="CH33" s="348"/>
      <c r="CI33" s="348">
        <v>6</v>
      </c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</row>
    <row r="34" spans="1:135" s="5" customFormat="1" ht="15" customHeight="1">
      <c r="A34" s="342"/>
      <c r="B34" s="342"/>
      <c r="C34" s="342"/>
      <c r="D34" s="342"/>
      <c r="E34" s="342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4">
        <f>AD34*AY34*BQ34</f>
        <v>0</v>
      </c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</row>
    <row r="35" spans="1:135" s="5" customFormat="1" ht="15" customHeight="1" hidden="1">
      <c r="A35" s="342"/>
      <c r="B35" s="342"/>
      <c r="C35" s="342"/>
      <c r="D35" s="342"/>
      <c r="E35" s="342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4">
        <f>AD35*AY35*BQ35</f>
        <v>0</v>
      </c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</row>
    <row r="36" spans="1:135" s="5" customFormat="1" ht="15" customHeight="1">
      <c r="A36" s="399" t="s">
        <v>8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1"/>
      <c r="AD36" s="341" t="s">
        <v>9</v>
      </c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 t="s">
        <v>9</v>
      </c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 t="s">
        <v>9</v>
      </c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4">
        <f>SUM(CI34:CI35)</f>
        <v>0</v>
      </c>
      <c r="CJ36" s="344"/>
      <c r="CK36" s="344"/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</row>
    <row r="37" spans="1:135" s="5" customFormat="1" ht="1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</row>
    <row r="38" spans="1:135" s="6" customFormat="1" ht="41.25" customHeight="1">
      <c r="A38" s="396" t="s">
        <v>200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</row>
    <row r="39" spans="1:135" s="2" customFormat="1" ht="10.5" customHeight="1">
      <c r="A39" s="362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2"/>
      <c r="CO39" s="362"/>
      <c r="CP39" s="362"/>
      <c r="CQ39" s="362"/>
      <c r="CR39" s="362"/>
      <c r="CS39" s="362"/>
      <c r="CT39" s="362"/>
      <c r="CU39" s="362"/>
      <c r="CV39" s="362"/>
      <c r="CW39" s="362"/>
      <c r="CX39" s="362"/>
      <c r="CY39" s="362"/>
      <c r="CZ39" s="362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</row>
    <row r="40" spans="1:135" s="2" customFormat="1" ht="55.5" customHeight="1">
      <c r="A40" s="351" t="s">
        <v>0</v>
      </c>
      <c r="B40" s="352"/>
      <c r="C40" s="352"/>
      <c r="D40" s="352"/>
      <c r="E40" s="352"/>
      <c r="F40" s="351" t="s">
        <v>72</v>
      </c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3"/>
      <c r="BV40" s="351" t="s">
        <v>23</v>
      </c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3"/>
      <c r="CL40" s="351" t="s">
        <v>22</v>
      </c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2"/>
      <c r="CY40" s="352"/>
      <c r="CZ40" s="353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</row>
    <row r="41" spans="1:135" ht="12.75">
      <c r="A41" s="348">
        <v>1</v>
      </c>
      <c r="B41" s="348"/>
      <c r="C41" s="348"/>
      <c r="D41" s="348"/>
      <c r="E41" s="348"/>
      <c r="F41" s="348">
        <v>2</v>
      </c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>
        <v>3</v>
      </c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>
        <v>4</v>
      </c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</row>
    <row r="42" spans="1:135" s="2" customFormat="1" ht="15" customHeight="1">
      <c r="A42" s="342" t="s">
        <v>24</v>
      </c>
      <c r="B42" s="342"/>
      <c r="C42" s="342"/>
      <c r="D42" s="342"/>
      <c r="E42" s="342"/>
      <c r="F42" s="9"/>
      <c r="G42" s="358" t="s">
        <v>35</v>
      </c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9"/>
      <c r="BV42" s="341" t="s">
        <v>9</v>
      </c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4">
        <f>CL43</f>
        <v>0</v>
      </c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</row>
    <row r="43" spans="1:135" ht="12.75">
      <c r="A43" s="378" t="s">
        <v>25</v>
      </c>
      <c r="B43" s="368"/>
      <c r="C43" s="368"/>
      <c r="D43" s="368"/>
      <c r="E43" s="368"/>
      <c r="F43" s="11"/>
      <c r="G43" s="381" t="s">
        <v>2</v>
      </c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2"/>
      <c r="BV43" s="383">
        <f>DO20</f>
        <v>0</v>
      </c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5"/>
      <c r="CL43" s="383">
        <f>BV43*22%</f>
        <v>0</v>
      </c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9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0"/>
      <c r="DK43" s="360"/>
      <c r="DL43" s="360"/>
      <c r="DM43" s="360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</row>
    <row r="44" spans="1:135" ht="12.75">
      <c r="A44" s="379"/>
      <c r="B44" s="380"/>
      <c r="C44" s="380"/>
      <c r="D44" s="380"/>
      <c r="E44" s="380"/>
      <c r="F44" s="10"/>
      <c r="G44" s="394" t="s">
        <v>36</v>
      </c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5"/>
      <c r="BV44" s="386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8"/>
      <c r="CL44" s="391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3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</row>
    <row r="45" spans="1:135" ht="13.5" customHeight="1">
      <c r="A45" s="342" t="s">
        <v>26</v>
      </c>
      <c r="B45" s="342"/>
      <c r="C45" s="342"/>
      <c r="D45" s="342"/>
      <c r="E45" s="342"/>
      <c r="F45" s="9"/>
      <c r="G45" s="376" t="s">
        <v>37</v>
      </c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376"/>
      <c r="BT45" s="376"/>
      <c r="BU45" s="377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</row>
    <row r="46" spans="1:135" ht="26.25" customHeight="1">
      <c r="A46" s="342" t="s">
        <v>27</v>
      </c>
      <c r="B46" s="342"/>
      <c r="C46" s="342"/>
      <c r="D46" s="342"/>
      <c r="E46" s="342"/>
      <c r="F46" s="9"/>
      <c r="G46" s="376" t="s">
        <v>38</v>
      </c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7"/>
      <c r="BV46" s="341"/>
      <c r="BW46" s="341"/>
      <c r="BX46" s="341"/>
      <c r="BY46" s="341"/>
      <c r="BZ46" s="341"/>
      <c r="CA46" s="341"/>
      <c r="CB46" s="341"/>
      <c r="CC46" s="341"/>
      <c r="CD46" s="341"/>
      <c r="CE46" s="341"/>
      <c r="CF46" s="341"/>
      <c r="CG46" s="341"/>
      <c r="CH46" s="341"/>
      <c r="CI46" s="341"/>
      <c r="CJ46" s="341"/>
      <c r="CK46" s="341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</row>
    <row r="47" spans="1:135" ht="26.25" customHeight="1">
      <c r="A47" s="342" t="s">
        <v>28</v>
      </c>
      <c r="B47" s="342"/>
      <c r="C47" s="342"/>
      <c r="D47" s="342"/>
      <c r="E47" s="342"/>
      <c r="F47" s="9"/>
      <c r="G47" s="358" t="s">
        <v>39</v>
      </c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9"/>
      <c r="BV47" s="341" t="s">
        <v>9</v>
      </c>
      <c r="BW47" s="341"/>
      <c r="BX47" s="341"/>
      <c r="BY47" s="341"/>
      <c r="BZ47" s="341"/>
      <c r="CA47" s="341"/>
      <c r="CB47" s="341"/>
      <c r="CC47" s="341"/>
      <c r="CD47" s="341"/>
      <c r="CE47" s="341"/>
      <c r="CF47" s="341"/>
      <c r="CG47" s="341"/>
      <c r="CH47" s="341"/>
      <c r="CI47" s="341"/>
      <c r="CJ47" s="341"/>
      <c r="CK47" s="341"/>
      <c r="CL47" s="344">
        <f>CL48+CL51</f>
        <v>0</v>
      </c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</row>
    <row r="48" spans="1:135" ht="12.75">
      <c r="A48" s="378" t="s">
        <v>29</v>
      </c>
      <c r="B48" s="368"/>
      <c r="C48" s="368"/>
      <c r="D48" s="368"/>
      <c r="E48" s="368"/>
      <c r="F48" s="11"/>
      <c r="G48" s="381" t="s">
        <v>2</v>
      </c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2"/>
      <c r="BV48" s="383">
        <f>DO20</f>
        <v>0</v>
      </c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5"/>
      <c r="CL48" s="383">
        <f>BV48*2.9%</f>
        <v>0</v>
      </c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9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</row>
    <row r="49" spans="1:135" ht="25.5" customHeight="1">
      <c r="A49" s="379"/>
      <c r="B49" s="380"/>
      <c r="C49" s="380"/>
      <c r="D49" s="380"/>
      <c r="E49" s="380"/>
      <c r="F49" s="10"/>
      <c r="G49" s="394" t="s">
        <v>40</v>
      </c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5"/>
      <c r="BV49" s="386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8"/>
      <c r="CL49" s="391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3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</row>
    <row r="50" spans="1:135" ht="26.25" customHeight="1">
      <c r="A50" s="342" t="s">
        <v>30</v>
      </c>
      <c r="B50" s="342"/>
      <c r="C50" s="342"/>
      <c r="D50" s="342"/>
      <c r="E50" s="342"/>
      <c r="F50" s="9"/>
      <c r="G50" s="376" t="s">
        <v>41</v>
      </c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6"/>
      <c r="BU50" s="377"/>
      <c r="BV50" s="341"/>
      <c r="BW50" s="341"/>
      <c r="BX50" s="341"/>
      <c r="BY50" s="341"/>
      <c r="BZ50" s="341"/>
      <c r="CA50" s="341"/>
      <c r="CB50" s="341"/>
      <c r="CC50" s="341"/>
      <c r="CD50" s="341"/>
      <c r="CE50" s="341"/>
      <c r="CF50" s="341"/>
      <c r="CG50" s="341"/>
      <c r="CH50" s="341"/>
      <c r="CI50" s="341"/>
      <c r="CJ50" s="341"/>
      <c r="CK50" s="341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</row>
    <row r="51" spans="1:135" ht="27" customHeight="1">
      <c r="A51" s="342" t="s">
        <v>31</v>
      </c>
      <c r="B51" s="342"/>
      <c r="C51" s="342"/>
      <c r="D51" s="342"/>
      <c r="E51" s="342"/>
      <c r="F51" s="9"/>
      <c r="G51" s="376" t="s">
        <v>42</v>
      </c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7"/>
      <c r="BV51" s="344">
        <f>DO20</f>
        <v>0</v>
      </c>
      <c r="BW51" s="341"/>
      <c r="BX51" s="341"/>
      <c r="BY51" s="341"/>
      <c r="BZ51" s="341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4">
        <f>BV51*0.2%</f>
        <v>0</v>
      </c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</row>
    <row r="52" spans="1:135" ht="27" customHeight="1">
      <c r="A52" s="342" t="s">
        <v>32</v>
      </c>
      <c r="B52" s="342"/>
      <c r="C52" s="342"/>
      <c r="D52" s="342"/>
      <c r="E52" s="342"/>
      <c r="F52" s="9"/>
      <c r="G52" s="376" t="s">
        <v>43</v>
      </c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376"/>
      <c r="BT52" s="376"/>
      <c r="BU52" s="377"/>
      <c r="BV52" s="341"/>
      <c r="BW52" s="341"/>
      <c r="BX52" s="341"/>
      <c r="BY52" s="341"/>
      <c r="BZ52" s="341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</row>
    <row r="53" spans="1:135" ht="27" customHeight="1">
      <c r="A53" s="342" t="s">
        <v>33</v>
      </c>
      <c r="B53" s="342"/>
      <c r="C53" s="342"/>
      <c r="D53" s="342"/>
      <c r="E53" s="342"/>
      <c r="F53" s="9"/>
      <c r="G53" s="376" t="s">
        <v>43</v>
      </c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376"/>
      <c r="BT53" s="376"/>
      <c r="BU53" s="377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</row>
    <row r="54" spans="1:135" ht="26.25" customHeight="1">
      <c r="A54" s="342" t="s">
        <v>34</v>
      </c>
      <c r="B54" s="342"/>
      <c r="C54" s="342"/>
      <c r="D54" s="342"/>
      <c r="E54" s="342"/>
      <c r="F54" s="9"/>
      <c r="G54" s="358" t="s">
        <v>44</v>
      </c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8"/>
      <c r="BO54" s="358"/>
      <c r="BP54" s="358"/>
      <c r="BQ54" s="358"/>
      <c r="BR54" s="358"/>
      <c r="BS54" s="358"/>
      <c r="BT54" s="358"/>
      <c r="BU54" s="359"/>
      <c r="BV54" s="344">
        <f>DO20</f>
        <v>0</v>
      </c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4">
        <f>BV54*5.1%</f>
        <v>0</v>
      </c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</row>
    <row r="55" spans="1:135" ht="13.5" customHeight="1">
      <c r="A55" s="342"/>
      <c r="B55" s="342"/>
      <c r="C55" s="342"/>
      <c r="D55" s="342"/>
      <c r="E55" s="342"/>
      <c r="F55" s="363" t="s">
        <v>8</v>
      </c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  <c r="BU55" s="346"/>
      <c r="BV55" s="341" t="s">
        <v>9</v>
      </c>
      <c r="BW55" s="341"/>
      <c r="BX55" s="341"/>
      <c r="BY55" s="341"/>
      <c r="BZ55" s="341"/>
      <c r="CA55" s="341"/>
      <c r="CB55" s="341"/>
      <c r="CC55" s="341"/>
      <c r="CD55" s="341"/>
      <c r="CE55" s="341"/>
      <c r="CF55" s="341"/>
      <c r="CG55" s="341"/>
      <c r="CH55" s="341"/>
      <c r="CI55" s="341"/>
      <c r="CJ55" s="341"/>
      <c r="CK55" s="341"/>
      <c r="CL55" s="344">
        <f>CL42+CL47+CL54</f>
        <v>0</v>
      </c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</row>
    <row r="56" spans="1:135" s="8" customFormat="1" ht="48" customHeight="1">
      <c r="A56" s="374" t="s">
        <v>209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  <c r="CT56" s="375"/>
      <c r="CU56" s="375"/>
      <c r="CV56" s="375"/>
      <c r="CW56" s="375"/>
      <c r="CX56" s="375"/>
      <c r="CY56" s="375"/>
      <c r="CZ56" s="375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</row>
    <row r="57" spans="1:135" s="8" customFormat="1" ht="17.25" customHeight="1">
      <c r="A57" s="372"/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</row>
    <row r="58" spans="1:135" s="6" customFormat="1" ht="13.5">
      <c r="A58" s="289" t="s">
        <v>45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</row>
    <row r="59" spans="1:135" s="2" customFormat="1" ht="6" customHeight="1">
      <c r="A59" s="360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</row>
    <row r="60" spans="1:135" s="6" customFormat="1" ht="13.5">
      <c r="A60" s="373" t="s">
        <v>11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</row>
    <row r="61" spans="1:135" s="6" customFormat="1" ht="6" customHeight="1">
      <c r="A61" s="28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</row>
    <row r="62" spans="1:135" s="2" customFormat="1" ht="10.5" customHeight="1">
      <c r="A62" s="403"/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403"/>
      <c r="AI62" s="403"/>
      <c r="AJ62" s="403"/>
      <c r="AK62" s="403"/>
      <c r="AL62" s="403"/>
      <c r="AM62" s="403"/>
      <c r="AN62" s="403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3"/>
      <c r="BC62" s="403"/>
      <c r="BD62" s="403"/>
      <c r="BE62" s="403"/>
      <c r="BF62" s="403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3"/>
      <c r="BU62" s="403"/>
      <c r="BV62" s="403"/>
      <c r="BW62" s="403"/>
      <c r="BX62" s="403"/>
      <c r="BY62" s="403"/>
      <c r="BZ62" s="403"/>
      <c r="CA62" s="403"/>
      <c r="CB62" s="403"/>
      <c r="CC62" s="403"/>
      <c r="CD62" s="403"/>
      <c r="CE62" s="403"/>
      <c r="CF62" s="403"/>
      <c r="CG62" s="403"/>
      <c r="CH62" s="403"/>
      <c r="CI62" s="403"/>
      <c r="CJ62" s="403"/>
      <c r="CK62" s="403"/>
      <c r="CL62" s="403"/>
      <c r="CM62" s="403"/>
      <c r="CN62" s="403"/>
      <c r="CO62" s="403"/>
      <c r="CP62" s="403"/>
      <c r="CQ62" s="403"/>
      <c r="CR62" s="403"/>
      <c r="CS62" s="403"/>
      <c r="CT62" s="403"/>
      <c r="CU62" s="403"/>
      <c r="CV62" s="403"/>
      <c r="CW62" s="403"/>
      <c r="CX62" s="403"/>
      <c r="CY62" s="403"/>
      <c r="CZ62" s="403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</row>
    <row r="63" spans="1:135" s="3" customFormat="1" ht="45" customHeight="1">
      <c r="A63" s="351" t="s">
        <v>0</v>
      </c>
      <c r="B63" s="352"/>
      <c r="C63" s="352"/>
      <c r="D63" s="352"/>
      <c r="E63" s="352"/>
      <c r="F63" s="353"/>
      <c r="G63" s="351" t="s">
        <v>48</v>
      </c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3"/>
      <c r="BC63" s="351" t="s">
        <v>49</v>
      </c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3"/>
      <c r="BS63" s="351" t="s">
        <v>50</v>
      </c>
      <c r="BT63" s="352"/>
      <c r="BU63" s="352"/>
      <c r="BV63" s="352"/>
      <c r="BW63" s="352"/>
      <c r="BX63" s="352"/>
      <c r="BY63" s="352"/>
      <c r="BZ63" s="352"/>
      <c r="CA63" s="352"/>
      <c r="CB63" s="352"/>
      <c r="CC63" s="352"/>
      <c r="CD63" s="352"/>
      <c r="CE63" s="352"/>
      <c r="CF63" s="352"/>
      <c r="CG63" s="352"/>
      <c r="CH63" s="353"/>
      <c r="CI63" s="351" t="s">
        <v>47</v>
      </c>
      <c r="CJ63" s="352"/>
      <c r="CK63" s="352"/>
      <c r="CL63" s="352"/>
      <c r="CM63" s="352"/>
      <c r="CN63" s="352"/>
      <c r="CO63" s="352"/>
      <c r="CP63" s="352"/>
      <c r="CQ63" s="352"/>
      <c r="CR63" s="352"/>
      <c r="CS63" s="352"/>
      <c r="CT63" s="352"/>
      <c r="CU63" s="352"/>
      <c r="CV63" s="352"/>
      <c r="CW63" s="352"/>
      <c r="CX63" s="352"/>
      <c r="CY63" s="352"/>
      <c r="CZ63" s="353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</row>
    <row r="64" spans="1:135" s="4" customFormat="1" ht="12.75">
      <c r="A64" s="348">
        <v>1</v>
      </c>
      <c r="B64" s="348"/>
      <c r="C64" s="348"/>
      <c r="D64" s="348"/>
      <c r="E64" s="348"/>
      <c r="F64" s="348"/>
      <c r="G64" s="348">
        <v>2</v>
      </c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>
        <v>3</v>
      </c>
      <c r="BD64" s="348"/>
      <c r="BE64" s="348"/>
      <c r="BF64" s="348"/>
      <c r="BG64" s="348"/>
      <c r="BH64" s="348"/>
      <c r="BI64" s="348"/>
      <c r="BJ64" s="348"/>
      <c r="BK64" s="348"/>
      <c r="BL64" s="348"/>
      <c r="BM64" s="348"/>
      <c r="BN64" s="348"/>
      <c r="BO64" s="348"/>
      <c r="BP64" s="348"/>
      <c r="BQ64" s="348"/>
      <c r="BR64" s="348"/>
      <c r="BS64" s="348">
        <v>4</v>
      </c>
      <c r="BT64" s="348"/>
      <c r="BU64" s="348"/>
      <c r="BV64" s="348"/>
      <c r="BW64" s="348"/>
      <c r="BX64" s="348"/>
      <c r="BY64" s="348"/>
      <c r="BZ64" s="348"/>
      <c r="CA64" s="348"/>
      <c r="CB64" s="348"/>
      <c r="CC64" s="348"/>
      <c r="CD64" s="348"/>
      <c r="CE64" s="348"/>
      <c r="CF64" s="348"/>
      <c r="CG64" s="348"/>
      <c r="CH64" s="348"/>
      <c r="CI64" s="348">
        <v>5</v>
      </c>
      <c r="CJ64" s="348"/>
      <c r="CK64" s="348"/>
      <c r="CL64" s="348"/>
      <c r="CM64" s="348"/>
      <c r="CN64" s="348"/>
      <c r="CO64" s="348"/>
      <c r="CP64" s="348"/>
      <c r="CQ64" s="348"/>
      <c r="CR64" s="348"/>
      <c r="CS64" s="348"/>
      <c r="CT64" s="348"/>
      <c r="CU64" s="348"/>
      <c r="CV64" s="348"/>
      <c r="CW64" s="348"/>
      <c r="CX64" s="348"/>
      <c r="CY64" s="348"/>
      <c r="CZ64" s="348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</row>
    <row r="65" spans="1:135" s="5" customFormat="1" ht="15" customHeight="1">
      <c r="A65" s="342"/>
      <c r="B65" s="342"/>
      <c r="C65" s="342"/>
      <c r="D65" s="342"/>
      <c r="E65" s="342"/>
      <c r="F65" s="342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</row>
    <row r="66" spans="1:135" s="5" customFormat="1" ht="15" customHeight="1" hidden="1">
      <c r="A66" s="342"/>
      <c r="B66" s="342"/>
      <c r="C66" s="342"/>
      <c r="D66" s="342"/>
      <c r="E66" s="342"/>
      <c r="F66" s="342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4"/>
      <c r="CZ66" s="344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</row>
    <row r="67" spans="1:135" s="5" customFormat="1" ht="15" customHeight="1">
      <c r="A67" s="342"/>
      <c r="B67" s="342"/>
      <c r="C67" s="342"/>
      <c r="D67" s="342"/>
      <c r="E67" s="342"/>
      <c r="F67" s="342"/>
      <c r="G67" s="345" t="s">
        <v>8</v>
      </c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6"/>
      <c r="BC67" s="341" t="s">
        <v>9</v>
      </c>
      <c r="BD67" s="341"/>
      <c r="BE67" s="341"/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 t="s">
        <v>9</v>
      </c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4">
        <v>0</v>
      </c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</row>
    <row r="68" spans="1:135" ht="12" customHeight="1">
      <c r="A68" s="404"/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</row>
    <row r="69" spans="1:135" s="6" customFormat="1" ht="13.5">
      <c r="A69" s="289" t="s">
        <v>51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</row>
    <row r="70" spans="1:135" s="2" customFormat="1" ht="6" customHeight="1">
      <c r="A70" s="360"/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</row>
    <row r="71" spans="1:135" s="6" customFormat="1" ht="13.5">
      <c r="A71" s="292" t="s">
        <v>11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85" t="s">
        <v>319</v>
      </c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</row>
    <row r="72" spans="1:135" s="2" customFormat="1" ht="10.5" customHeight="1">
      <c r="A72" s="403"/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403"/>
      <c r="BC72" s="403"/>
      <c r="BD72" s="403"/>
      <c r="BE72" s="403"/>
      <c r="BF72" s="403"/>
      <c r="BG72" s="403"/>
      <c r="BH72" s="403"/>
      <c r="BI72" s="403"/>
      <c r="BJ72" s="403"/>
      <c r="BK72" s="403"/>
      <c r="BL72" s="403"/>
      <c r="BM72" s="403"/>
      <c r="BN72" s="403"/>
      <c r="BO72" s="403"/>
      <c r="BP72" s="403"/>
      <c r="BQ72" s="403"/>
      <c r="BR72" s="403"/>
      <c r="BS72" s="403"/>
      <c r="BT72" s="403"/>
      <c r="BU72" s="403"/>
      <c r="BV72" s="403"/>
      <c r="BW72" s="403"/>
      <c r="BX72" s="403"/>
      <c r="BY72" s="403"/>
      <c r="BZ72" s="403"/>
      <c r="CA72" s="403"/>
      <c r="CB72" s="403"/>
      <c r="CC72" s="403"/>
      <c r="CD72" s="403"/>
      <c r="CE72" s="403"/>
      <c r="CF72" s="403"/>
      <c r="CG72" s="403"/>
      <c r="CH72" s="403"/>
      <c r="CI72" s="403"/>
      <c r="CJ72" s="403"/>
      <c r="CK72" s="403"/>
      <c r="CL72" s="403"/>
      <c r="CM72" s="403"/>
      <c r="CN72" s="403"/>
      <c r="CO72" s="403"/>
      <c r="CP72" s="403"/>
      <c r="CQ72" s="403"/>
      <c r="CR72" s="403"/>
      <c r="CS72" s="403"/>
      <c r="CT72" s="403"/>
      <c r="CU72" s="403"/>
      <c r="CV72" s="403"/>
      <c r="CW72" s="403"/>
      <c r="CX72" s="403"/>
      <c r="CY72" s="403"/>
      <c r="CZ72" s="403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</row>
    <row r="73" spans="1:135" s="3" customFormat="1" ht="55.5" customHeight="1">
      <c r="A73" s="351" t="s">
        <v>0</v>
      </c>
      <c r="B73" s="352"/>
      <c r="C73" s="352"/>
      <c r="D73" s="352"/>
      <c r="E73" s="352"/>
      <c r="F73" s="353"/>
      <c r="G73" s="351" t="s">
        <v>14</v>
      </c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3"/>
      <c r="BC73" s="351" t="s">
        <v>52</v>
      </c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3"/>
      <c r="BS73" s="351" t="s">
        <v>53</v>
      </c>
      <c r="BT73" s="352"/>
      <c r="BU73" s="352"/>
      <c r="BV73" s="352"/>
      <c r="BW73" s="352"/>
      <c r="BX73" s="352"/>
      <c r="BY73" s="352"/>
      <c r="BZ73" s="352"/>
      <c r="CA73" s="352"/>
      <c r="CB73" s="352"/>
      <c r="CC73" s="353"/>
      <c r="CD73" s="351" t="s">
        <v>77</v>
      </c>
      <c r="CE73" s="352"/>
      <c r="CF73" s="352"/>
      <c r="CG73" s="352"/>
      <c r="CH73" s="352"/>
      <c r="CI73" s="352"/>
      <c r="CJ73" s="352"/>
      <c r="CK73" s="352"/>
      <c r="CL73" s="352"/>
      <c r="CM73" s="352"/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2"/>
      <c r="CY73" s="352"/>
      <c r="CZ73" s="353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</row>
    <row r="74" spans="1:135" s="4" customFormat="1" ht="12.75">
      <c r="A74" s="348">
        <v>1</v>
      </c>
      <c r="B74" s="348"/>
      <c r="C74" s="348"/>
      <c r="D74" s="348"/>
      <c r="E74" s="348"/>
      <c r="F74" s="348"/>
      <c r="G74" s="348">
        <v>2</v>
      </c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>
        <v>3</v>
      </c>
      <c r="BD74" s="348"/>
      <c r="BE74" s="348"/>
      <c r="BF74" s="348"/>
      <c r="BG74" s="348"/>
      <c r="BH74" s="348"/>
      <c r="BI74" s="348"/>
      <c r="BJ74" s="348"/>
      <c r="BK74" s="348"/>
      <c r="BL74" s="348"/>
      <c r="BM74" s="348"/>
      <c r="BN74" s="348"/>
      <c r="BO74" s="348"/>
      <c r="BP74" s="348"/>
      <c r="BQ74" s="348"/>
      <c r="BR74" s="348"/>
      <c r="BS74" s="348">
        <v>4</v>
      </c>
      <c r="BT74" s="348"/>
      <c r="BU74" s="348"/>
      <c r="BV74" s="348"/>
      <c r="BW74" s="348"/>
      <c r="BX74" s="348"/>
      <c r="BY74" s="348"/>
      <c r="BZ74" s="348"/>
      <c r="CA74" s="348"/>
      <c r="CB74" s="348"/>
      <c r="CC74" s="348"/>
      <c r="CD74" s="348">
        <v>5</v>
      </c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8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</row>
    <row r="75" spans="1:135" s="5" customFormat="1" ht="15" customHeight="1">
      <c r="A75" s="342"/>
      <c r="B75" s="342"/>
      <c r="C75" s="342"/>
      <c r="D75" s="342"/>
      <c r="E75" s="342"/>
      <c r="F75" s="342"/>
      <c r="G75" s="347" t="s">
        <v>320</v>
      </c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4">
        <v>6.25</v>
      </c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</row>
    <row r="76" spans="1:135" s="5" customFormat="1" ht="15" customHeight="1" hidden="1">
      <c r="A76" s="342"/>
      <c r="B76" s="342"/>
      <c r="C76" s="342"/>
      <c r="D76" s="342"/>
      <c r="E76" s="342"/>
      <c r="F76" s="342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1"/>
      <c r="BS76" s="341"/>
      <c r="BT76" s="341"/>
      <c r="BU76" s="341"/>
      <c r="BV76" s="341"/>
      <c r="BW76" s="341"/>
      <c r="BX76" s="341"/>
      <c r="BY76" s="341"/>
      <c r="BZ76" s="341"/>
      <c r="CA76" s="341"/>
      <c r="CB76" s="341"/>
      <c r="CC76" s="341"/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</row>
    <row r="77" spans="1:135" s="5" customFormat="1" ht="15" customHeight="1">
      <c r="A77" s="342"/>
      <c r="B77" s="342"/>
      <c r="C77" s="342"/>
      <c r="D77" s="342"/>
      <c r="E77" s="342"/>
      <c r="F77" s="342"/>
      <c r="G77" s="345" t="s">
        <v>8</v>
      </c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6"/>
      <c r="BC77" s="341"/>
      <c r="BD77" s="341"/>
      <c r="BE77" s="341"/>
      <c r="BF77" s="341"/>
      <c r="BG77" s="341"/>
      <c r="BH77" s="341"/>
      <c r="BI77" s="341"/>
      <c r="BJ77" s="341"/>
      <c r="BK77" s="341"/>
      <c r="BL77" s="341"/>
      <c r="BM77" s="341"/>
      <c r="BN77" s="341"/>
      <c r="BO77" s="341"/>
      <c r="BP77" s="341"/>
      <c r="BQ77" s="341"/>
      <c r="BR77" s="341"/>
      <c r="BS77" s="341" t="s">
        <v>9</v>
      </c>
      <c r="BT77" s="341"/>
      <c r="BU77" s="341"/>
      <c r="BV77" s="341"/>
      <c r="BW77" s="341"/>
      <c r="BX77" s="341"/>
      <c r="BY77" s="341"/>
      <c r="BZ77" s="341"/>
      <c r="CA77" s="341"/>
      <c r="CB77" s="341"/>
      <c r="CC77" s="341"/>
      <c r="CD77" s="344">
        <f>CD75</f>
        <v>6.25</v>
      </c>
      <c r="CE77" s="344"/>
      <c r="CF77" s="344"/>
      <c r="CG77" s="344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4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</row>
    <row r="78" spans="1:135" s="2" customFormat="1" ht="12" customHeight="1">
      <c r="A78" s="361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</row>
    <row r="79" spans="1:135" s="6" customFormat="1" ht="13.5">
      <c r="A79" s="289" t="s">
        <v>54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</row>
    <row r="80" spans="1:135" s="2" customFormat="1" ht="6" customHeight="1">
      <c r="A80" s="360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</row>
    <row r="81" spans="1:135" s="6" customFormat="1" ht="13.5">
      <c r="A81" s="292" t="s">
        <v>11</v>
      </c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</row>
    <row r="82" spans="1:135" s="2" customFormat="1" ht="15" customHeight="1">
      <c r="A82" s="403"/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3"/>
      <c r="BM82" s="403"/>
      <c r="BN82" s="403"/>
      <c r="BO82" s="403"/>
      <c r="BP82" s="403"/>
      <c r="BQ82" s="403"/>
      <c r="BR82" s="403"/>
      <c r="BS82" s="403"/>
      <c r="BT82" s="403"/>
      <c r="BU82" s="403"/>
      <c r="BV82" s="403"/>
      <c r="BW82" s="403"/>
      <c r="BX82" s="403"/>
      <c r="BY82" s="403"/>
      <c r="BZ82" s="403"/>
      <c r="CA82" s="403"/>
      <c r="CB82" s="403"/>
      <c r="CC82" s="403"/>
      <c r="CD82" s="403"/>
      <c r="CE82" s="403"/>
      <c r="CF82" s="403"/>
      <c r="CG82" s="403"/>
      <c r="CH82" s="403"/>
      <c r="CI82" s="403"/>
      <c r="CJ82" s="403"/>
      <c r="CK82" s="403"/>
      <c r="CL82" s="403"/>
      <c r="CM82" s="403"/>
      <c r="CN82" s="403"/>
      <c r="CO82" s="403"/>
      <c r="CP82" s="403"/>
      <c r="CQ82" s="403"/>
      <c r="CR82" s="403"/>
      <c r="CS82" s="403"/>
      <c r="CT82" s="403"/>
      <c r="CU82" s="403"/>
      <c r="CV82" s="403"/>
      <c r="CW82" s="403"/>
      <c r="CX82" s="403"/>
      <c r="CY82" s="403"/>
      <c r="CZ82" s="403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360"/>
      <c r="DT82" s="360"/>
      <c r="DU82" s="360"/>
      <c r="DV82" s="360"/>
      <c r="DW82" s="360"/>
      <c r="DX82" s="360"/>
      <c r="DY82" s="360"/>
      <c r="DZ82" s="360"/>
      <c r="EA82" s="360"/>
      <c r="EB82" s="360"/>
      <c r="EC82" s="360"/>
      <c r="ED82" s="360"/>
      <c r="EE82" s="360"/>
    </row>
    <row r="83" spans="1:135" s="3" customFormat="1" ht="45" customHeight="1">
      <c r="A83" s="351" t="s">
        <v>0</v>
      </c>
      <c r="B83" s="352"/>
      <c r="C83" s="352"/>
      <c r="D83" s="352"/>
      <c r="E83" s="352"/>
      <c r="F83" s="353"/>
      <c r="G83" s="351" t="s">
        <v>48</v>
      </c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3"/>
      <c r="BC83" s="351" t="s">
        <v>49</v>
      </c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3"/>
      <c r="BS83" s="351" t="s">
        <v>50</v>
      </c>
      <c r="BT83" s="352"/>
      <c r="BU83" s="352"/>
      <c r="BV83" s="352"/>
      <c r="BW83" s="352"/>
      <c r="BX83" s="352"/>
      <c r="BY83" s="352"/>
      <c r="BZ83" s="352"/>
      <c r="CA83" s="352"/>
      <c r="CB83" s="352"/>
      <c r="CC83" s="352"/>
      <c r="CD83" s="352"/>
      <c r="CE83" s="352"/>
      <c r="CF83" s="352"/>
      <c r="CG83" s="352"/>
      <c r="CH83" s="353"/>
      <c r="CI83" s="351" t="s">
        <v>47</v>
      </c>
      <c r="CJ83" s="352"/>
      <c r="CK83" s="352"/>
      <c r="CL83" s="352"/>
      <c r="CM83" s="352"/>
      <c r="CN83" s="352"/>
      <c r="CO83" s="352"/>
      <c r="CP83" s="352"/>
      <c r="CQ83" s="352"/>
      <c r="CR83" s="352"/>
      <c r="CS83" s="352"/>
      <c r="CT83" s="352"/>
      <c r="CU83" s="352"/>
      <c r="CV83" s="352"/>
      <c r="CW83" s="352"/>
      <c r="CX83" s="352"/>
      <c r="CY83" s="352"/>
      <c r="CZ83" s="353"/>
      <c r="DA83" s="360"/>
      <c r="DB83" s="360"/>
      <c r="DC83" s="360"/>
      <c r="DD83" s="360"/>
      <c r="DE83" s="360"/>
      <c r="DF83" s="360"/>
      <c r="DG83" s="360"/>
      <c r="DH83" s="360"/>
      <c r="DI83" s="360"/>
      <c r="DJ83" s="360"/>
      <c r="DK83" s="360"/>
      <c r="DL83" s="360"/>
      <c r="DM83" s="360"/>
      <c r="DN83" s="360"/>
      <c r="DO83" s="360"/>
      <c r="DP83" s="360"/>
      <c r="DQ83" s="360"/>
      <c r="DR83" s="360"/>
      <c r="DS83" s="360"/>
      <c r="DT83" s="360"/>
      <c r="DU83" s="360"/>
      <c r="DV83" s="360"/>
      <c r="DW83" s="360"/>
      <c r="DX83" s="360"/>
      <c r="DY83" s="360"/>
      <c r="DZ83" s="360"/>
      <c r="EA83" s="360"/>
      <c r="EB83" s="360"/>
      <c r="EC83" s="360"/>
      <c r="ED83" s="360"/>
      <c r="EE83" s="360"/>
    </row>
    <row r="84" spans="1:135" s="4" customFormat="1" ht="12.75">
      <c r="A84" s="348">
        <v>1</v>
      </c>
      <c r="B84" s="348"/>
      <c r="C84" s="348"/>
      <c r="D84" s="348"/>
      <c r="E84" s="348"/>
      <c r="F84" s="348"/>
      <c r="G84" s="348">
        <v>2</v>
      </c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>
        <v>3</v>
      </c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>
        <v>4</v>
      </c>
      <c r="BT84" s="348"/>
      <c r="BU84" s="348"/>
      <c r="BV84" s="348"/>
      <c r="BW84" s="348"/>
      <c r="BX84" s="348"/>
      <c r="BY84" s="348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>
        <v>5</v>
      </c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  <c r="CT84" s="348"/>
      <c r="CU84" s="348"/>
      <c r="CV84" s="348"/>
      <c r="CW84" s="348"/>
      <c r="CX84" s="348"/>
      <c r="CY84" s="348"/>
      <c r="CZ84" s="348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</row>
    <row r="85" spans="1:135" s="5" customFormat="1" ht="15" customHeight="1">
      <c r="A85" s="342"/>
      <c r="B85" s="342"/>
      <c r="C85" s="342"/>
      <c r="D85" s="342"/>
      <c r="E85" s="342"/>
      <c r="F85" s="342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1"/>
      <c r="CF85" s="341"/>
      <c r="CG85" s="341"/>
      <c r="CH85" s="341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60"/>
      <c r="DB85" s="360"/>
      <c r="DC85" s="360"/>
      <c r="DD85" s="360"/>
      <c r="DE85" s="360"/>
      <c r="DF85" s="360"/>
      <c r="DG85" s="360"/>
      <c r="DH85" s="360"/>
      <c r="DI85" s="360"/>
      <c r="DJ85" s="360"/>
      <c r="DK85" s="360"/>
      <c r="DL85" s="360"/>
      <c r="DM85" s="360"/>
      <c r="DN85" s="360"/>
      <c r="DO85" s="360"/>
      <c r="DP85" s="360"/>
      <c r="DQ85" s="360"/>
      <c r="DR85" s="360"/>
      <c r="DS85" s="360"/>
      <c r="DT85" s="360"/>
      <c r="DU85" s="360"/>
      <c r="DV85" s="360"/>
      <c r="DW85" s="360"/>
      <c r="DX85" s="360"/>
      <c r="DY85" s="360"/>
      <c r="DZ85" s="360"/>
      <c r="EA85" s="360"/>
      <c r="EB85" s="360"/>
      <c r="EC85" s="360"/>
      <c r="ED85" s="360"/>
      <c r="EE85" s="360"/>
    </row>
    <row r="86" spans="1:135" s="5" customFormat="1" ht="15" customHeight="1" hidden="1">
      <c r="A86" s="342"/>
      <c r="B86" s="342"/>
      <c r="C86" s="342"/>
      <c r="D86" s="342"/>
      <c r="E86" s="342"/>
      <c r="F86" s="342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1"/>
      <c r="CA86" s="341"/>
      <c r="CB86" s="341"/>
      <c r="CC86" s="341"/>
      <c r="CD86" s="341"/>
      <c r="CE86" s="341"/>
      <c r="CF86" s="341"/>
      <c r="CG86" s="341"/>
      <c r="CH86" s="341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60"/>
      <c r="DB86" s="360"/>
      <c r="DC86" s="360"/>
      <c r="DD86" s="360"/>
      <c r="DE86" s="360"/>
      <c r="DF86" s="360"/>
      <c r="DG86" s="360"/>
      <c r="DH86" s="360"/>
      <c r="DI86" s="360"/>
      <c r="DJ86" s="360"/>
      <c r="DK86" s="360"/>
      <c r="DL86" s="360"/>
      <c r="DM86" s="360"/>
      <c r="DN86" s="360"/>
      <c r="DO86" s="360"/>
      <c r="DP86" s="360"/>
      <c r="DQ86" s="360"/>
      <c r="DR86" s="360"/>
      <c r="DS86" s="360"/>
      <c r="DT86" s="360"/>
      <c r="DU86" s="360"/>
      <c r="DV86" s="360"/>
      <c r="DW86" s="360"/>
      <c r="DX86" s="360"/>
      <c r="DY86" s="360"/>
      <c r="DZ86" s="360"/>
      <c r="EA86" s="360"/>
      <c r="EB86" s="360"/>
      <c r="EC86" s="360"/>
      <c r="ED86" s="360"/>
      <c r="EE86" s="360"/>
    </row>
    <row r="87" spans="1:136" s="5" customFormat="1" ht="15" customHeight="1">
      <c r="A87" s="342"/>
      <c r="B87" s="342"/>
      <c r="C87" s="342"/>
      <c r="D87" s="342"/>
      <c r="E87" s="342"/>
      <c r="F87" s="342"/>
      <c r="G87" s="345" t="s">
        <v>8</v>
      </c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6"/>
      <c r="BC87" s="341" t="s">
        <v>9</v>
      </c>
      <c r="BD87" s="341"/>
      <c r="BE87" s="341"/>
      <c r="BF87" s="341"/>
      <c r="BG87" s="341"/>
      <c r="BH87" s="341"/>
      <c r="BI87" s="341"/>
      <c r="BJ87" s="341"/>
      <c r="BK87" s="341"/>
      <c r="BL87" s="341"/>
      <c r="BM87" s="341"/>
      <c r="BN87" s="341"/>
      <c r="BO87" s="341"/>
      <c r="BP87" s="341"/>
      <c r="BQ87" s="341"/>
      <c r="BR87" s="341"/>
      <c r="BS87" s="341" t="s">
        <v>9</v>
      </c>
      <c r="BT87" s="341"/>
      <c r="BU87" s="341"/>
      <c r="BV87" s="341"/>
      <c r="BW87" s="341"/>
      <c r="BX87" s="341"/>
      <c r="BY87" s="341"/>
      <c r="BZ87" s="341"/>
      <c r="CA87" s="341"/>
      <c r="CB87" s="341"/>
      <c r="CC87" s="341"/>
      <c r="CD87" s="341"/>
      <c r="CE87" s="341"/>
      <c r="CF87" s="341"/>
      <c r="CG87" s="341"/>
      <c r="CH87" s="341"/>
      <c r="CI87" s="344">
        <v>0</v>
      </c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60"/>
      <c r="DB87" s="360"/>
      <c r="DC87" s="360"/>
      <c r="DD87" s="360"/>
      <c r="DE87" s="360"/>
      <c r="DF87" s="360"/>
      <c r="DG87" s="360"/>
      <c r="DH87" s="360"/>
      <c r="DI87" s="360"/>
      <c r="DJ87" s="360"/>
      <c r="DK87" s="360"/>
      <c r="DL87" s="360"/>
      <c r="DM87" s="360"/>
      <c r="DN87" s="360"/>
      <c r="DO87" s="360"/>
      <c r="DP87" s="360"/>
      <c r="DQ87" s="360"/>
      <c r="DR87" s="360"/>
      <c r="DS87" s="360"/>
      <c r="DT87" s="360"/>
      <c r="DU87" s="360"/>
      <c r="DV87" s="360"/>
      <c r="DW87" s="360"/>
      <c r="DX87" s="360"/>
      <c r="DY87" s="360"/>
      <c r="DZ87" s="360"/>
      <c r="EA87" s="360"/>
      <c r="EB87" s="360"/>
      <c r="EC87" s="360"/>
      <c r="ED87" s="360"/>
      <c r="EE87" s="360"/>
      <c r="EF87" s="94"/>
    </row>
    <row r="88" spans="1:135" s="2" customFormat="1" ht="12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0"/>
      <c r="DB88" s="360"/>
      <c r="DC88" s="360"/>
      <c r="DD88" s="360"/>
      <c r="DE88" s="360"/>
      <c r="DF88" s="360"/>
      <c r="DG88" s="360"/>
      <c r="DH88" s="360"/>
      <c r="DI88" s="360"/>
      <c r="DJ88" s="360"/>
      <c r="DK88" s="360"/>
      <c r="DL88" s="360"/>
      <c r="DM88" s="360"/>
      <c r="DN88" s="360"/>
      <c r="DO88" s="360"/>
      <c r="DP88" s="360"/>
      <c r="DQ88" s="360"/>
      <c r="DR88" s="360"/>
      <c r="DS88" s="360"/>
      <c r="DT88" s="360"/>
      <c r="DU88" s="360"/>
      <c r="DV88" s="360"/>
      <c r="DW88" s="360"/>
      <c r="DX88" s="360"/>
      <c r="DY88" s="360"/>
      <c r="DZ88" s="360"/>
      <c r="EA88" s="360"/>
      <c r="EB88" s="360"/>
      <c r="EC88" s="360"/>
      <c r="ED88" s="360"/>
      <c r="EE88" s="360"/>
    </row>
    <row r="89" spans="1:135" s="6" customFormat="1" ht="27" customHeight="1">
      <c r="A89" s="372" t="s">
        <v>208</v>
      </c>
      <c r="B89" s="372"/>
      <c r="C89" s="372"/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2"/>
      <c r="CT89" s="372"/>
      <c r="CU89" s="372"/>
      <c r="CV89" s="372"/>
      <c r="CW89" s="372"/>
      <c r="CX89" s="372"/>
      <c r="CY89" s="372"/>
      <c r="CZ89" s="372"/>
      <c r="DA89" s="360"/>
      <c r="DB89" s="360"/>
      <c r="DC89" s="360"/>
      <c r="DD89" s="360"/>
      <c r="DE89" s="360"/>
      <c r="DF89" s="360"/>
      <c r="DG89" s="360"/>
      <c r="DH89" s="360"/>
      <c r="DI89" s="360"/>
      <c r="DJ89" s="360"/>
      <c r="DK89" s="360"/>
      <c r="DL89" s="360"/>
      <c r="DM89" s="360"/>
      <c r="DN89" s="360"/>
      <c r="DO89" s="360"/>
      <c r="DP89" s="360"/>
      <c r="DQ89" s="360"/>
      <c r="DR89" s="360"/>
      <c r="DS89" s="360"/>
      <c r="DT89" s="360"/>
      <c r="DU89" s="360"/>
      <c r="DV89" s="360"/>
      <c r="DW89" s="360"/>
      <c r="DX89" s="360"/>
      <c r="DY89" s="360"/>
      <c r="DZ89" s="360"/>
      <c r="EA89" s="360"/>
      <c r="EB89" s="360"/>
      <c r="EC89" s="360"/>
      <c r="ED89" s="360"/>
      <c r="EE89" s="360"/>
    </row>
    <row r="90" spans="1:135" s="2" customFormat="1" ht="6" customHeight="1">
      <c r="A90" s="360"/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  <c r="DH90" s="360"/>
      <c r="DI90" s="360"/>
      <c r="DJ90" s="360"/>
      <c r="DK90" s="360"/>
      <c r="DL90" s="360"/>
      <c r="DM90" s="360"/>
      <c r="DN90" s="360"/>
      <c r="DO90" s="360"/>
      <c r="DP90" s="360"/>
      <c r="DQ90" s="360"/>
      <c r="DR90" s="360"/>
      <c r="DS90" s="360"/>
      <c r="DT90" s="360"/>
      <c r="DU90" s="360"/>
      <c r="DV90" s="360"/>
      <c r="DW90" s="360"/>
      <c r="DX90" s="360"/>
      <c r="DY90" s="360"/>
      <c r="DZ90" s="360"/>
      <c r="EA90" s="360"/>
      <c r="EB90" s="360"/>
      <c r="EC90" s="360"/>
      <c r="ED90" s="360"/>
      <c r="EE90" s="360"/>
    </row>
    <row r="91" spans="1:135" s="6" customFormat="1" ht="13.5">
      <c r="A91" s="292" t="s">
        <v>11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360"/>
      <c r="DB91" s="360"/>
      <c r="DC91" s="360"/>
      <c r="DD91" s="360"/>
      <c r="DE91" s="360"/>
      <c r="DF91" s="360"/>
      <c r="DG91" s="360"/>
      <c r="DH91" s="360"/>
      <c r="DI91" s="360"/>
      <c r="DJ91" s="360"/>
      <c r="DK91" s="360"/>
      <c r="DL91" s="360"/>
      <c r="DM91" s="360"/>
      <c r="DN91" s="360"/>
      <c r="DO91" s="360"/>
      <c r="DP91" s="360"/>
      <c r="DQ91" s="360"/>
      <c r="DR91" s="360"/>
      <c r="DS91" s="360"/>
      <c r="DT91" s="360"/>
      <c r="DU91" s="360"/>
      <c r="DV91" s="360"/>
      <c r="DW91" s="360"/>
      <c r="DX91" s="360"/>
      <c r="DY91" s="360"/>
      <c r="DZ91" s="360"/>
      <c r="EA91" s="360"/>
      <c r="EB91" s="360"/>
      <c r="EC91" s="360"/>
      <c r="ED91" s="360"/>
      <c r="EE91" s="360"/>
    </row>
    <row r="92" spans="1:135" s="2" customFormat="1" ht="10.5" customHeight="1">
      <c r="A92" s="362"/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0"/>
      <c r="DB92" s="360"/>
      <c r="DC92" s="360"/>
      <c r="DD92" s="360"/>
      <c r="DE92" s="360"/>
      <c r="DF92" s="360"/>
      <c r="DG92" s="360"/>
      <c r="DH92" s="360"/>
      <c r="DI92" s="360"/>
      <c r="DJ92" s="360"/>
      <c r="DK92" s="360"/>
      <c r="DL92" s="360"/>
      <c r="DM92" s="360"/>
      <c r="DN92" s="360"/>
      <c r="DO92" s="360"/>
      <c r="DP92" s="360"/>
      <c r="DQ92" s="360"/>
      <c r="DR92" s="360"/>
      <c r="DS92" s="360"/>
      <c r="DT92" s="360"/>
      <c r="DU92" s="360"/>
      <c r="DV92" s="360"/>
      <c r="DW92" s="360"/>
      <c r="DX92" s="360"/>
      <c r="DY92" s="360"/>
      <c r="DZ92" s="360"/>
      <c r="EA92" s="360"/>
      <c r="EB92" s="360"/>
      <c r="EC92" s="360"/>
      <c r="ED92" s="360"/>
      <c r="EE92" s="360"/>
    </row>
    <row r="93" spans="1:135" s="3" customFormat="1" ht="45" customHeight="1">
      <c r="A93" s="351" t="s">
        <v>0</v>
      </c>
      <c r="B93" s="352"/>
      <c r="C93" s="352"/>
      <c r="D93" s="352"/>
      <c r="E93" s="352"/>
      <c r="F93" s="353"/>
      <c r="G93" s="351" t="s">
        <v>48</v>
      </c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3"/>
      <c r="BC93" s="351" t="s">
        <v>49</v>
      </c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3"/>
      <c r="BS93" s="351" t="s">
        <v>50</v>
      </c>
      <c r="BT93" s="352"/>
      <c r="BU93" s="352"/>
      <c r="BV93" s="352"/>
      <c r="BW93" s="352"/>
      <c r="BX93" s="352"/>
      <c r="BY93" s="352"/>
      <c r="BZ93" s="352"/>
      <c r="CA93" s="352"/>
      <c r="CB93" s="352"/>
      <c r="CC93" s="352"/>
      <c r="CD93" s="352"/>
      <c r="CE93" s="352"/>
      <c r="CF93" s="352"/>
      <c r="CG93" s="352"/>
      <c r="CH93" s="353"/>
      <c r="CI93" s="351" t="s">
        <v>47</v>
      </c>
      <c r="CJ93" s="352"/>
      <c r="CK93" s="352"/>
      <c r="CL93" s="352"/>
      <c r="CM93" s="352"/>
      <c r="CN93" s="352"/>
      <c r="CO93" s="352"/>
      <c r="CP93" s="352"/>
      <c r="CQ93" s="352"/>
      <c r="CR93" s="352"/>
      <c r="CS93" s="352"/>
      <c r="CT93" s="352"/>
      <c r="CU93" s="352"/>
      <c r="CV93" s="352"/>
      <c r="CW93" s="352"/>
      <c r="CX93" s="352"/>
      <c r="CY93" s="352"/>
      <c r="CZ93" s="353"/>
      <c r="DA93" s="360"/>
      <c r="DB93" s="360"/>
      <c r="DC93" s="360"/>
      <c r="DD93" s="360"/>
      <c r="DE93" s="360"/>
      <c r="DF93" s="360"/>
      <c r="DG93" s="360"/>
      <c r="DH93" s="360"/>
      <c r="DI93" s="360"/>
      <c r="DJ93" s="360"/>
      <c r="DK93" s="360"/>
      <c r="DL93" s="360"/>
      <c r="DM93" s="360"/>
      <c r="DN93" s="360"/>
      <c r="DO93" s="360"/>
      <c r="DP93" s="360"/>
      <c r="DQ93" s="360"/>
      <c r="DR93" s="360"/>
      <c r="DS93" s="360"/>
      <c r="DT93" s="360"/>
      <c r="DU93" s="360"/>
      <c r="DV93" s="360"/>
      <c r="DW93" s="360"/>
      <c r="DX93" s="360"/>
      <c r="DY93" s="360"/>
      <c r="DZ93" s="360"/>
      <c r="EA93" s="360"/>
      <c r="EB93" s="360"/>
      <c r="EC93" s="360"/>
      <c r="ED93" s="360"/>
      <c r="EE93" s="360"/>
    </row>
    <row r="94" spans="1:135" s="4" customFormat="1" ht="12.75">
      <c r="A94" s="348">
        <v>1</v>
      </c>
      <c r="B94" s="348"/>
      <c r="C94" s="348"/>
      <c r="D94" s="348"/>
      <c r="E94" s="348"/>
      <c r="F94" s="348"/>
      <c r="G94" s="348">
        <v>2</v>
      </c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>
        <v>3</v>
      </c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8"/>
      <c r="BS94" s="348">
        <v>4</v>
      </c>
      <c r="BT94" s="348"/>
      <c r="BU94" s="348"/>
      <c r="BV94" s="348"/>
      <c r="BW94" s="348"/>
      <c r="BX94" s="348"/>
      <c r="BY94" s="348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>
        <v>5</v>
      </c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  <c r="CT94" s="348"/>
      <c r="CU94" s="348"/>
      <c r="CV94" s="348"/>
      <c r="CW94" s="348"/>
      <c r="CX94" s="348"/>
      <c r="CY94" s="348"/>
      <c r="CZ94" s="348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</row>
    <row r="95" spans="1:135" s="5" customFormat="1" ht="15" customHeight="1">
      <c r="A95" s="342"/>
      <c r="B95" s="342"/>
      <c r="C95" s="342"/>
      <c r="D95" s="342"/>
      <c r="E95" s="342"/>
      <c r="F95" s="342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  <c r="CU95" s="344"/>
      <c r="CV95" s="344"/>
      <c r="CW95" s="344"/>
      <c r="CX95" s="344"/>
      <c r="CY95" s="344"/>
      <c r="CZ95" s="344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60"/>
      <c r="DL95" s="360"/>
      <c r="DM95" s="360"/>
      <c r="DN95" s="360"/>
      <c r="DO95" s="360"/>
      <c r="DP95" s="360"/>
      <c r="DQ95" s="360"/>
      <c r="DR95" s="360"/>
      <c r="DS95" s="360"/>
      <c r="DT95" s="360"/>
      <c r="DU95" s="360"/>
      <c r="DV95" s="360"/>
      <c r="DW95" s="360"/>
      <c r="DX95" s="360"/>
      <c r="DY95" s="360"/>
      <c r="DZ95" s="360"/>
      <c r="EA95" s="360"/>
      <c r="EB95" s="360"/>
      <c r="EC95" s="360"/>
      <c r="ED95" s="360"/>
      <c r="EE95" s="360"/>
    </row>
    <row r="96" spans="1:135" s="5" customFormat="1" ht="15" customHeight="1" hidden="1">
      <c r="A96" s="342"/>
      <c r="B96" s="342"/>
      <c r="C96" s="342"/>
      <c r="D96" s="342"/>
      <c r="E96" s="342"/>
      <c r="F96" s="342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60"/>
      <c r="DB96" s="360"/>
      <c r="DC96" s="360"/>
      <c r="DD96" s="360"/>
      <c r="DE96" s="360"/>
      <c r="DF96" s="360"/>
      <c r="DG96" s="360"/>
      <c r="DH96" s="360"/>
      <c r="DI96" s="360"/>
      <c r="DJ96" s="360"/>
      <c r="DK96" s="360"/>
      <c r="DL96" s="360"/>
      <c r="DM96" s="360"/>
      <c r="DN96" s="360"/>
      <c r="DO96" s="360"/>
      <c r="DP96" s="360"/>
      <c r="DQ96" s="360"/>
      <c r="DR96" s="360"/>
      <c r="DS96" s="360"/>
      <c r="DT96" s="360"/>
      <c r="DU96" s="360"/>
      <c r="DV96" s="360"/>
      <c r="DW96" s="360"/>
      <c r="DX96" s="360"/>
      <c r="DY96" s="360"/>
      <c r="DZ96" s="360"/>
      <c r="EA96" s="360"/>
      <c r="EB96" s="360"/>
      <c r="EC96" s="360"/>
      <c r="ED96" s="360"/>
      <c r="EE96" s="360"/>
    </row>
    <row r="97" spans="1:135" s="5" customFormat="1" ht="15" customHeight="1">
      <c r="A97" s="342"/>
      <c r="B97" s="342"/>
      <c r="C97" s="342"/>
      <c r="D97" s="342"/>
      <c r="E97" s="342"/>
      <c r="F97" s="342"/>
      <c r="G97" s="345" t="s">
        <v>8</v>
      </c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6"/>
      <c r="BC97" s="341" t="s">
        <v>9</v>
      </c>
      <c r="BD97" s="341"/>
      <c r="BE97" s="341"/>
      <c r="BF97" s="341"/>
      <c r="BG97" s="341"/>
      <c r="BH97" s="341"/>
      <c r="BI97" s="341"/>
      <c r="BJ97" s="341"/>
      <c r="BK97" s="341"/>
      <c r="BL97" s="341"/>
      <c r="BM97" s="341"/>
      <c r="BN97" s="341"/>
      <c r="BO97" s="341"/>
      <c r="BP97" s="341"/>
      <c r="BQ97" s="341"/>
      <c r="BR97" s="341"/>
      <c r="BS97" s="341" t="s">
        <v>9</v>
      </c>
      <c r="BT97" s="341"/>
      <c r="BU97" s="341"/>
      <c r="BV97" s="341"/>
      <c r="BW97" s="341"/>
      <c r="BX97" s="341"/>
      <c r="BY97" s="341"/>
      <c r="BZ97" s="341"/>
      <c r="CA97" s="341"/>
      <c r="CB97" s="341"/>
      <c r="CC97" s="341"/>
      <c r="CD97" s="341"/>
      <c r="CE97" s="341"/>
      <c r="CF97" s="341"/>
      <c r="CG97" s="341"/>
      <c r="CH97" s="341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60"/>
      <c r="DL97" s="360"/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60"/>
      <c r="DZ97" s="360"/>
      <c r="EA97" s="360"/>
      <c r="EB97" s="360"/>
      <c r="EC97" s="360"/>
      <c r="ED97" s="360"/>
      <c r="EE97" s="360"/>
    </row>
    <row r="98" spans="1:135" s="5" customFormat="1" ht="15" customHeight="1">
      <c r="A98" s="368"/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368"/>
      <c r="BJ98" s="368"/>
      <c r="BK98" s="368"/>
      <c r="BL98" s="368"/>
      <c r="BM98" s="368"/>
      <c r="BN98" s="368"/>
      <c r="BO98" s="368"/>
      <c r="BP98" s="368"/>
      <c r="BQ98" s="368"/>
      <c r="BR98" s="368"/>
      <c r="BS98" s="368"/>
      <c r="BT98" s="368"/>
      <c r="BU98" s="368"/>
      <c r="BV98" s="368"/>
      <c r="BW98" s="368"/>
      <c r="BX98" s="368"/>
      <c r="BY98" s="368"/>
      <c r="BZ98" s="368"/>
      <c r="CA98" s="368"/>
      <c r="CB98" s="368"/>
      <c r="CC98" s="368"/>
      <c r="CD98" s="368"/>
      <c r="CE98" s="368"/>
      <c r="CF98" s="368"/>
      <c r="CG98" s="368"/>
      <c r="CH98" s="368"/>
      <c r="CI98" s="368"/>
      <c r="CJ98" s="368"/>
      <c r="CK98" s="368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0"/>
      <c r="DB98" s="360"/>
      <c r="DC98" s="360"/>
      <c r="DD98" s="360"/>
      <c r="DE98" s="360"/>
      <c r="DF98" s="360"/>
      <c r="DG98" s="360"/>
      <c r="DH98" s="360"/>
      <c r="DI98" s="360"/>
      <c r="DJ98" s="360"/>
      <c r="DK98" s="360"/>
      <c r="DL98" s="360"/>
      <c r="DM98" s="360"/>
      <c r="DN98" s="360"/>
      <c r="DO98" s="360"/>
      <c r="DP98" s="360"/>
      <c r="DQ98" s="360"/>
      <c r="DR98" s="360"/>
      <c r="DS98" s="360"/>
      <c r="DT98" s="360"/>
      <c r="DU98" s="360"/>
      <c r="DV98" s="360"/>
      <c r="DW98" s="360"/>
      <c r="DX98" s="360"/>
      <c r="DY98" s="360"/>
      <c r="DZ98" s="360"/>
      <c r="EA98" s="360"/>
      <c r="EB98" s="360"/>
      <c r="EC98" s="360"/>
      <c r="ED98" s="360"/>
      <c r="EE98" s="360"/>
    </row>
    <row r="99" spans="1:135" s="6" customFormat="1" ht="13.5">
      <c r="A99" s="289" t="s">
        <v>55</v>
      </c>
      <c r="B99" s="289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360"/>
      <c r="DB99" s="360"/>
      <c r="DC99" s="360"/>
      <c r="DD99" s="360"/>
      <c r="DE99" s="360"/>
      <c r="DF99" s="360"/>
      <c r="DG99" s="360"/>
      <c r="DH99" s="360"/>
      <c r="DI99" s="360"/>
      <c r="DJ99" s="360"/>
      <c r="DK99" s="360"/>
      <c r="DL99" s="360"/>
      <c r="DM99" s="360"/>
      <c r="DN99" s="360"/>
      <c r="DO99" s="360"/>
      <c r="DP99" s="360"/>
      <c r="DQ99" s="360"/>
      <c r="DR99" s="360"/>
      <c r="DS99" s="360"/>
      <c r="DT99" s="360"/>
      <c r="DU99" s="360"/>
      <c r="DV99" s="360"/>
      <c r="DW99" s="360"/>
      <c r="DX99" s="360"/>
      <c r="DY99" s="360"/>
      <c r="DZ99" s="360"/>
      <c r="EA99" s="360"/>
      <c r="EB99" s="360"/>
      <c r="EC99" s="360"/>
      <c r="ED99" s="360"/>
      <c r="EE99" s="360"/>
    </row>
    <row r="100" spans="1:135" s="2" customFormat="1" ht="6" customHeight="1">
      <c r="A100" s="360"/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  <c r="DH100" s="360"/>
      <c r="DI100" s="360"/>
      <c r="DJ100" s="360"/>
      <c r="DK100" s="360"/>
      <c r="DL100" s="360"/>
      <c r="DM100" s="360"/>
      <c r="DN100" s="360"/>
      <c r="DO100" s="360"/>
      <c r="DP100" s="360"/>
      <c r="DQ100" s="360"/>
      <c r="DR100" s="360"/>
      <c r="DS100" s="360"/>
      <c r="DT100" s="360"/>
      <c r="DU100" s="360"/>
      <c r="DV100" s="360"/>
      <c r="DW100" s="360"/>
      <c r="DX100" s="360"/>
      <c r="DY100" s="360"/>
      <c r="DZ100" s="360"/>
      <c r="EA100" s="360"/>
      <c r="EB100" s="360"/>
      <c r="EC100" s="360"/>
      <c r="ED100" s="360"/>
      <c r="EE100" s="360"/>
    </row>
    <row r="101" spans="1:135" s="6" customFormat="1" ht="13.5">
      <c r="A101" s="292" t="s">
        <v>11</v>
      </c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85" t="s">
        <v>240</v>
      </c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360"/>
      <c r="DB101" s="360"/>
      <c r="DC101" s="360"/>
      <c r="DD101" s="360"/>
      <c r="DE101" s="360"/>
      <c r="DF101" s="360"/>
      <c r="DG101" s="360"/>
      <c r="DH101" s="360"/>
      <c r="DI101" s="360"/>
      <c r="DJ101" s="360"/>
      <c r="DK101" s="360"/>
      <c r="DL101" s="360"/>
      <c r="DM101" s="360"/>
      <c r="DN101" s="360"/>
      <c r="DO101" s="360"/>
      <c r="DP101" s="360"/>
      <c r="DQ101" s="360"/>
      <c r="DR101" s="360"/>
      <c r="DS101" s="360"/>
      <c r="DT101" s="360"/>
      <c r="DU101" s="360"/>
      <c r="DV101" s="360"/>
      <c r="DW101" s="360"/>
      <c r="DX101" s="360"/>
      <c r="DY101" s="360"/>
      <c r="DZ101" s="360"/>
      <c r="EA101" s="360"/>
      <c r="EB101" s="360"/>
      <c r="EC101" s="360"/>
      <c r="ED101" s="360"/>
      <c r="EE101" s="360"/>
    </row>
    <row r="102" spans="1:135" s="2" customFormat="1" ht="10.5" customHeight="1">
      <c r="A102" s="360"/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  <c r="DH102" s="360"/>
      <c r="DI102" s="360"/>
      <c r="DJ102" s="360"/>
      <c r="DK102" s="360"/>
      <c r="DL102" s="360"/>
      <c r="DM102" s="360"/>
      <c r="DN102" s="360"/>
      <c r="DO102" s="360"/>
      <c r="DP102" s="360"/>
      <c r="DQ102" s="360"/>
      <c r="DR102" s="360"/>
      <c r="DS102" s="360"/>
      <c r="DT102" s="360"/>
      <c r="DU102" s="360"/>
      <c r="DV102" s="360"/>
      <c r="DW102" s="360"/>
      <c r="DX102" s="360"/>
      <c r="DY102" s="360"/>
      <c r="DZ102" s="360"/>
      <c r="EA102" s="360"/>
      <c r="EB102" s="360"/>
      <c r="EC102" s="360"/>
      <c r="ED102" s="360"/>
      <c r="EE102" s="360"/>
    </row>
    <row r="103" spans="1:135" s="6" customFormat="1" ht="13.5">
      <c r="A103" s="360" t="s">
        <v>201</v>
      </c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</row>
    <row r="104" spans="1:135" s="2" customFormat="1" ht="10.5" customHeight="1">
      <c r="A104" s="362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2"/>
      <c r="BU104" s="362"/>
      <c r="BV104" s="362"/>
      <c r="BW104" s="362"/>
      <c r="BX104" s="362"/>
      <c r="BY104" s="362"/>
      <c r="BZ104" s="362"/>
      <c r="CA104" s="362"/>
      <c r="CB104" s="362"/>
      <c r="CC104" s="362"/>
      <c r="CD104" s="362"/>
      <c r="CE104" s="362"/>
      <c r="CF104" s="362"/>
      <c r="CG104" s="362"/>
      <c r="CH104" s="362"/>
      <c r="CI104" s="362"/>
      <c r="CJ104" s="362"/>
      <c r="CK104" s="362"/>
      <c r="CL104" s="362"/>
      <c r="CM104" s="362"/>
      <c r="CN104" s="362"/>
      <c r="CO104" s="362"/>
      <c r="CP104" s="362"/>
      <c r="CQ104" s="362"/>
      <c r="CR104" s="362"/>
      <c r="CS104" s="362"/>
      <c r="CT104" s="362"/>
      <c r="CU104" s="362"/>
      <c r="CV104" s="362"/>
      <c r="CW104" s="362"/>
      <c r="CX104" s="362"/>
      <c r="CY104" s="362"/>
      <c r="CZ104" s="362"/>
      <c r="DA104" s="360"/>
      <c r="DB104" s="360"/>
      <c r="DC104" s="360"/>
      <c r="DD104" s="360"/>
      <c r="DE104" s="360"/>
      <c r="DF104" s="360"/>
      <c r="DG104" s="360"/>
      <c r="DH104" s="360"/>
      <c r="DI104" s="360"/>
      <c r="DJ104" s="360"/>
      <c r="DK104" s="360"/>
      <c r="DL104" s="360"/>
      <c r="DM104" s="360"/>
      <c r="DN104" s="360"/>
      <c r="DO104" s="360"/>
      <c r="DP104" s="360"/>
      <c r="DQ104" s="360"/>
      <c r="DR104" s="360"/>
      <c r="DS104" s="360"/>
      <c r="DT104" s="360"/>
      <c r="DU104" s="360"/>
      <c r="DV104" s="360"/>
      <c r="DW104" s="360"/>
      <c r="DX104" s="360"/>
      <c r="DY104" s="360"/>
      <c r="DZ104" s="360"/>
      <c r="EA104" s="360"/>
      <c r="EB104" s="360"/>
      <c r="EC104" s="360"/>
      <c r="ED104" s="360"/>
      <c r="EE104" s="360"/>
    </row>
    <row r="105" spans="1:135" s="3" customFormat="1" ht="45" customHeight="1">
      <c r="A105" s="364" t="s">
        <v>0</v>
      </c>
      <c r="B105" s="365"/>
      <c r="C105" s="365"/>
      <c r="D105" s="365"/>
      <c r="E105" s="365"/>
      <c r="F105" s="366"/>
      <c r="G105" s="364" t="s">
        <v>14</v>
      </c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F105" s="365"/>
      <c r="AG105" s="365"/>
      <c r="AH105" s="365"/>
      <c r="AI105" s="365"/>
      <c r="AJ105" s="365"/>
      <c r="AK105" s="365"/>
      <c r="AL105" s="365"/>
      <c r="AM105" s="365"/>
      <c r="AN105" s="366"/>
      <c r="AO105" s="364" t="s">
        <v>57</v>
      </c>
      <c r="AP105" s="365"/>
      <c r="AQ105" s="365"/>
      <c r="AR105" s="365"/>
      <c r="AS105" s="365"/>
      <c r="AT105" s="365"/>
      <c r="AU105" s="365"/>
      <c r="AV105" s="365"/>
      <c r="AW105" s="365"/>
      <c r="AX105" s="365"/>
      <c r="AY105" s="365"/>
      <c r="AZ105" s="365"/>
      <c r="BA105" s="365"/>
      <c r="BB105" s="365"/>
      <c r="BC105" s="365"/>
      <c r="BD105" s="366"/>
      <c r="BE105" s="364" t="s">
        <v>58</v>
      </c>
      <c r="BF105" s="365"/>
      <c r="BG105" s="365"/>
      <c r="BH105" s="365"/>
      <c r="BI105" s="365"/>
      <c r="BJ105" s="365"/>
      <c r="BK105" s="365"/>
      <c r="BL105" s="365"/>
      <c r="BM105" s="365"/>
      <c r="BN105" s="365"/>
      <c r="BO105" s="365"/>
      <c r="BP105" s="365"/>
      <c r="BQ105" s="365"/>
      <c r="BR105" s="365"/>
      <c r="BS105" s="365"/>
      <c r="BT105" s="366"/>
      <c r="BU105" s="364" t="s">
        <v>59</v>
      </c>
      <c r="BV105" s="365"/>
      <c r="BW105" s="365"/>
      <c r="BX105" s="365"/>
      <c r="BY105" s="365"/>
      <c r="BZ105" s="365"/>
      <c r="CA105" s="365"/>
      <c r="CB105" s="365"/>
      <c r="CC105" s="365"/>
      <c r="CD105" s="365"/>
      <c r="CE105" s="365"/>
      <c r="CF105" s="365"/>
      <c r="CG105" s="365"/>
      <c r="CH105" s="365"/>
      <c r="CI105" s="365"/>
      <c r="CJ105" s="366"/>
      <c r="CK105" s="364" t="s">
        <v>17</v>
      </c>
      <c r="CL105" s="365"/>
      <c r="CM105" s="365"/>
      <c r="CN105" s="365"/>
      <c r="CO105" s="365"/>
      <c r="CP105" s="365"/>
      <c r="CQ105" s="365"/>
      <c r="CR105" s="365"/>
      <c r="CS105" s="365"/>
      <c r="CT105" s="365"/>
      <c r="CU105" s="365"/>
      <c r="CV105" s="365"/>
      <c r="CW105" s="365"/>
      <c r="CX105" s="365"/>
      <c r="CY105" s="365"/>
      <c r="CZ105" s="366"/>
      <c r="DA105" s="360"/>
      <c r="DB105" s="360"/>
      <c r="DC105" s="360"/>
      <c r="DD105" s="360"/>
      <c r="DE105" s="360"/>
      <c r="DF105" s="360"/>
      <c r="DG105" s="360"/>
      <c r="DH105" s="360"/>
      <c r="DI105" s="360"/>
      <c r="DJ105" s="360"/>
      <c r="DK105" s="360"/>
      <c r="DL105" s="360"/>
      <c r="DM105" s="360"/>
      <c r="DN105" s="360"/>
      <c r="DO105" s="360"/>
      <c r="DP105" s="360"/>
      <c r="DQ105" s="360"/>
      <c r="DR105" s="360"/>
      <c r="DS105" s="360"/>
      <c r="DT105" s="360"/>
      <c r="DU105" s="360"/>
      <c r="DV105" s="360"/>
      <c r="DW105" s="360"/>
      <c r="DX105" s="360"/>
      <c r="DY105" s="360"/>
      <c r="DZ105" s="360"/>
      <c r="EA105" s="360"/>
      <c r="EB105" s="360"/>
      <c r="EC105" s="360"/>
      <c r="ED105" s="360"/>
      <c r="EE105" s="360"/>
    </row>
    <row r="106" spans="1:135" s="4" customFormat="1" ht="12.75">
      <c r="A106" s="348">
        <v>1</v>
      </c>
      <c r="B106" s="348"/>
      <c r="C106" s="348"/>
      <c r="D106" s="348"/>
      <c r="E106" s="348"/>
      <c r="F106" s="348"/>
      <c r="G106" s="348">
        <v>2</v>
      </c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  <c r="AJ106" s="348"/>
      <c r="AK106" s="348"/>
      <c r="AL106" s="348"/>
      <c r="AM106" s="348"/>
      <c r="AN106" s="348"/>
      <c r="AO106" s="348">
        <v>3</v>
      </c>
      <c r="AP106" s="348"/>
      <c r="AQ106" s="348"/>
      <c r="AR106" s="348"/>
      <c r="AS106" s="348"/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48"/>
      <c r="BE106" s="348">
        <v>4</v>
      </c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>
        <v>5</v>
      </c>
      <c r="BV106" s="348"/>
      <c r="BW106" s="348"/>
      <c r="BX106" s="348"/>
      <c r="BY106" s="348"/>
      <c r="BZ106" s="348"/>
      <c r="CA106" s="348"/>
      <c r="CB106" s="348"/>
      <c r="CC106" s="348"/>
      <c r="CD106" s="348"/>
      <c r="CE106" s="348"/>
      <c r="CF106" s="348"/>
      <c r="CG106" s="348"/>
      <c r="CH106" s="348"/>
      <c r="CI106" s="348"/>
      <c r="CJ106" s="348"/>
      <c r="CK106" s="348">
        <v>6</v>
      </c>
      <c r="CL106" s="348"/>
      <c r="CM106" s="348"/>
      <c r="CN106" s="348"/>
      <c r="CO106" s="348"/>
      <c r="CP106" s="348"/>
      <c r="CQ106" s="348"/>
      <c r="CR106" s="348"/>
      <c r="CS106" s="348"/>
      <c r="CT106" s="348"/>
      <c r="CU106" s="348"/>
      <c r="CV106" s="348"/>
      <c r="CW106" s="348"/>
      <c r="CX106" s="348"/>
      <c r="CY106" s="348"/>
      <c r="CZ106" s="348"/>
      <c r="DA106" s="360"/>
      <c r="DB106" s="360"/>
      <c r="DC106" s="360"/>
      <c r="DD106" s="360"/>
      <c r="DE106" s="360"/>
      <c r="DF106" s="360"/>
      <c r="DG106" s="360"/>
      <c r="DH106" s="360"/>
      <c r="DI106" s="360"/>
      <c r="DJ106" s="360"/>
      <c r="DK106" s="360"/>
      <c r="DL106" s="360"/>
      <c r="DM106" s="360"/>
      <c r="DN106" s="360"/>
      <c r="DO106" s="360"/>
      <c r="DP106" s="360"/>
      <c r="DQ106" s="360"/>
      <c r="DR106" s="360"/>
      <c r="DS106" s="360"/>
      <c r="DT106" s="360"/>
      <c r="DU106" s="360"/>
      <c r="DV106" s="360"/>
      <c r="DW106" s="360"/>
      <c r="DX106" s="360"/>
      <c r="DY106" s="360"/>
      <c r="DZ106" s="360"/>
      <c r="EA106" s="360"/>
      <c r="EB106" s="360"/>
      <c r="EC106" s="360"/>
      <c r="ED106" s="360"/>
      <c r="EE106" s="360"/>
    </row>
    <row r="107" spans="1:135" s="5" customFormat="1" ht="15" customHeight="1">
      <c r="A107" s="342"/>
      <c r="B107" s="342"/>
      <c r="C107" s="342"/>
      <c r="D107" s="342"/>
      <c r="E107" s="342"/>
      <c r="F107" s="342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60"/>
      <c r="DB107" s="360"/>
      <c r="DC107" s="360"/>
      <c r="DD107" s="360"/>
      <c r="DE107" s="360"/>
      <c r="DF107" s="360"/>
      <c r="DG107" s="360"/>
      <c r="DH107" s="360"/>
      <c r="DI107" s="360"/>
      <c r="DJ107" s="360"/>
      <c r="DK107" s="360"/>
      <c r="DL107" s="360"/>
      <c r="DM107" s="360"/>
      <c r="DN107" s="360"/>
      <c r="DO107" s="360"/>
      <c r="DP107" s="360"/>
      <c r="DQ107" s="360"/>
      <c r="DR107" s="360"/>
      <c r="DS107" s="360"/>
      <c r="DT107" s="360"/>
      <c r="DU107" s="360"/>
      <c r="DV107" s="360"/>
      <c r="DW107" s="360"/>
      <c r="DX107" s="360"/>
      <c r="DY107" s="360"/>
      <c r="DZ107" s="360"/>
      <c r="EA107" s="360"/>
      <c r="EB107" s="360"/>
      <c r="EC107" s="360"/>
      <c r="ED107" s="360"/>
      <c r="EE107" s="360"/>
    </row>
    <row r="108" spans="1:135" s="5" customFormat="1" ht="15" customHeight="1" hidden="1">
      <c r="A108" s="342"/>
      <c r="B108" s="342"/>
      <c r="C108" s="342"/>
      <c r="D108" s="342"/>
      <c r="E108" s="342"/>
      <c r="F108" s="342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60"/>
      <c r="DB108" s="360"/>
      <c r="DC108" s="360"/>
      <c r="DD108" s="360"/>
      <c r="DE108" s="360"/>
      <c r="DF108" s="360"/>
      <c r="DG108" s="360"/>
      <c r="DH108" s="360"/>
      <c r="DI108" s="360"/>
      <c r="DJ108" s="360"/>
      <c r="DK108" s="360"/>
      <c r="DL108" s="360"/>
      <c r="DM108" s="360"/>
      <c r="DN108" s="360"/>
      <c r="DO108" s="360"/>
      <c r="DP108" s="360"/>
      <c r="DQ108" s="360"/>
      <c r="DR108" s="360"/>
      <c r="DS108" s="360"/>
      <c r="DT108" s="360"/>
      <c r="DU108" s="360"/>
      <c r="DV108" s="360"/>
      <c r="DW108" s="360"/>
      <c r="DX108" s="360"/>
      <c r="DY108" s="360"/>
      <c r="DZ108" s="360"/>
      <c r="EA108" s="360"/>
      <c r="EB108" s="360"/>
      <c r="EC108" s="360"/>
      <c r="ED108" s="360"/>
      <c r="EE108" s="360"/>
    </row>
    <row r="109" spans="1:135" s="5" customFormat="1" ht="15" customHeight="1">
      <c r="A109" s="342"/>
      <c r="B109" s="342"/>
      <c r="C109" s="342"/>
      <c r="D109" s="342"/>
      <c r="E109" s="342"/>
      <c r="F109" s="342"/>
      <c r="G109" s="369" t="s">
        <v>56</v>
      </c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1"/>
      <c r="AO109" s="341" t="s">
        <v>9</v>
      </c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 t="s">
        <v>9</v>
      </c>
      <c r="BF109" s="341"/>
      <c r="BG109" s="341"/>
      <c r="BH109" s="341"/>
      <c r="BI109" s="341"/>
      <c r="BJ109" s="341"/>
      <c r="BK109" s="341"/>
      <c r="BL109" s="341"/>
      <c r="BM109" s="341"/>
      <c r="BN109" s="341"/>
      <c r="BO109" s="341"/>
      <c r="BP109" s="341"/>
      <c r="BQ109" s="341"/>
      <c r="BR109" s="341"/>
      <c r="BS109" s="341"/>
      <c r="BT109" s="341"/>
      <c r="BU109" s="341" t="s">
        <v>9</v>
      </c>
      <c r="BV109" s="341"/>
      <c r="BW109" s="341"/>
      <c r="BX109" s="341"/>
      <c r="BY109" s="341"/>
      <c r="BZ109" s="341"/>
      <c r="CA109" s="341"/>
      <c r="CB109" s="341"/>
      <c r="CC109" s="341"/>
      <c r="CD109" s="341"/>
      <c r="CE109" s="341"/>
      <c r="CF109" s="341"/>
      <c r="CG109" s="341"/>
      <c r="CH109" s="341"/>
      <c r="CI109" s="341"/>
      <c r="CJ109" s="341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60"/>
      <c r="DB109" s="360"/>
      <c r="DC109" s="360"/>
      <c r="DD109" s="360"/>
      <c r="DE109" s="360"/>
      <c r="DF109" s="360"/>
      <c r="DG109" s="360"/>
      <c r="DH109" s="360"/>
      <c r="DI109" s="360"/>
      <c r="DJ109" s="360"/>
      <c r="DK109" s="360"/>
      <c r="DL109" s="360"/>
      <c r="DM109" s="360"/>
      <c r="DN109" s="360"/>
      <c r="DO109" s="360"/>
      <c r="DP109" s="360"/>
      <c r="DQ109" s="360"/>
      <c r="DR109" s="360"/>
      <c r="DS109" s="360"/>
      <c r="DT109" s="360"/>
      <c r="DU109" s="360"/>
      <c r="DV109" s="360"/>
      <c r="DW109" s="360"/>
      <c r="DX109" s="360"/>
      <c r="DY109" s="360"/>
      <c r="DZ109" s="360"/>
      <c r="EA109" s="360"/>
      <c r="EB109" s="360"/>
      <c r="EC109" s="360"/>
      <c r="ED109" s="360"/>
      <c r="EE109" s="360"/>
    </row>
    <row r="110" spans="1:135" s="5" customFormat="1" ht="11.25" customHeight="1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8"/>
      <c r="BJ110" s="368"/>
      <c r="BK110" s="368"/>
      <c r="BL110" s="368"/>
      <c r="BM110" s="368"/>
      <c r="BN110" s="368"/>
      <c r="BO110" s="368"/>
      <c r="BP110" s="368"/>
      <c r="BQ110" s="368"/>
      <c r="BR110" s="368"/>
      <c r="BS110" s="368"/>
      <c r="BT110" s="368"/>
      <c r="BU110" s="368"/>
      <c r="BV110" s="368"/>
      <c r="BW110" s="368"/>
      <c r="BX110" s="368"/>
      <c r="BY110" s="368"/>
      <c r="BZ110" s="368"/>
      <c r="CA110" s="368"/>
      <c r="CB110" s="368"/>
      <c r="CC110" s="368"/>
      <c r="CD110" s="368"/>
      <c r="CE110" s="368"/>
      <c r="CF110" s="368"/>
      <c r="CG110" s="368"/>
      <c r="CH110" s="368"/>
      <c r="CI110" s="368"/>
      <c r="CJ110" s="368"/>
      <c r="CK110" s="368"/>
      <c r="CL110" s="368"/>
      <c r="CM110" s="368"/>
      <c r="CN110" s="368"/>
      <c r="CO110" s="368"/>
      <c r="CP110" s="368"/>
      <c r="CQ110" s="368"/>
      <c r="CR110" s="368"/>
      <c r="CS110" s="368"/>
      <c r="CT110" s="368"/>
      <c r="CU110" s="368"/>
      <c r="CV110" s="368"/>
      <c r="CW110" s="368"/>
      <c r="CX110" s="368"/>
      <c r="CY110" s="368"/>
      <c r="CZ110" s="368"/>
      <c r="DA110" s="360"/>
      <c r="DB110" s="360"/>
      <c r="DC110" s="360"/>
      <c r="DD110" s="360"/>
      <c r="DE110" s="360"/>
      <c r="DF110" s="360"/>
      <c r="DG110" s="360"/>
      <c r="DH110" s="360"/>
      <c r="DI110" s="360"/>
      <c r="DJ110" s="360"/>
      <c r="DK110" s="360"/>
      <c r="DL110" s="360"/>
      <c r="DM110" s="360"/>
      <c r="DN110" s="360"/>
      <c r="DO110" s="360"/>
      <c r="DP110" s="360"/>
      <c r="DQ110" s="360"/>
      <c r="DR110" s="360"/>
      <c r="DS110" s="360"/>
      <c r="DT110" s="360"/>
      <c r="DU110" s="360"/>
      <c r="DV110" s="360"/>
      <c r="DW110" s="360"/>
      <c r="DX110" s="360"/>
      <c r="DY110" s="360"/>
      <c r="DZ110" s="360"/>
      <c r="EA110" s="360"/>
      <c r="EB110" s="360"/>
      <c r="EC110" s="360"/>
      <c r="ED110" s="360"/>
      <c r="EE110" s="360"/>
    </row>
    <row r="111" spans="1:135" s="6" customFormat="1" ht="13.5">
      <c r="A111" s="360" t="s">
        <v>202</v>
      </c>
      <c r="B111" s="360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  <c r="DH111" s="360"/>
      <c r="DI111" s="360"/>
      <c r="DJ111" s="360"/>
      <c r="DK111" s="360"/>
      <c r="DL111" s="360"/>
      <c r="DM111" s="360"/>
      <c r="DN111" s="360"/>
      <c r="DO111" s="360"/>
      <c r="DP111" s="360"/>
      <c r="DQ111" s="360"/>
      <c r="DR111" s="360"/>
      <c r="DS111" s="360"/>
      <c r="DT111" s="360"/>
      <c r="DU111" s="360"/>
      <c r="DV111" s="360"/>
      <c r="DW111" s="360"/>
      <c r="DX111" s="360"/>
      <c r="DY111" s="360"/>
      <c r="DZ111" s="360"/>
      <c r="EA111" s="360"/>
      <c r="EB111" s="360"/>
      <c r="EC111" s="360"/>
      <c r="ED111" s="360"/>
      <c r="EE111" s="360"/>
    </row>
    <row r="112" spans="1:135" s="2" customFormat="1" ht="10.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362"/>
      <c r="CP112" s="362"/>
      <c r="CQ112" s="362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0"/>
      <c r="DB112" s="360"/>
      <c r="DC112" s="360"/>
      <c r="DD112" s="360"/>
      <c r="DE112" s="360"/>
      <c r="DF112" s="360"/>
      <c r="DG112" s="360"/>
      <c r="DH112" s="360"/>
      <c r="DI112" s="360"/>
      <c r="DJ112" s="360"/>
      <c r="DK112" s="360"/>
      <c r="DL112" s="360"/>
      <c r="DM112" s="360"/>
      <c r="DN112" s="360"/>
      <c r="DO112" s="360"/>
      <c r="DP112" s="360"/>
      <c r="DQ112" s="360"/>
      <c r="DR112" s="360"/>
      <c r="DS112" s="360"/>
      <c r="DT112" s="360"/>
      <c r="DU112" s="360"/>
      <c r="DV112" s="360"/>
      <c r="DW112" s="360"/>
      <c r="DX112" s="360"/>
      <c r="DY112" s="360"/>
      <c r="DZ112" s="360"/>
      <c r="EA112" s="360"/>
      <c r="EB112" s="360"/>
      <c r="EC112" s="360"/>
      <c r="ED112" s="360"/>
      <c r="EE112" s="360"/>
    </row>
    <row r="113" spans="1:135" s="3" customFormat="1" ht="45" customHeight="1">
      <c r="A113" s="351" t="s">
        <v>0</v>
      </c>
      <c r="B113" s="352"/>
      <c r="C113" s="352"/>
      <c r="D113" s="352"/>
      <c r="E113" s="352"/>
      <c r="F113" s="353"/>
      <c r="G113" s="351" t="s">
        <v>14</v>
      </c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3"/>
      <c r="BC113" s="351" t="s">
        <v>60</v>
      </c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3"/>
      <c r="BS113" s="351" t="s">
        <v>61</v>
      </c>
      <c r="BT113" s="352"/>
      <c r="BU113" s="352"/>
      <c r="BV113" s="352"/>
      <c r="BW113" s="352"/>
      <c r="BX113" s="352"/>
      <c r="BY113" s="352"/>
      <c r="BZ113" s="352"/>
      <c r="CA113" s="352"/>
      <c r="CB113" s="352"/>
      <c r="CC113" s="352"/>
      <c r="CD113" s="352"/>
      <c r="CE113" s="352"/>
      <c r="CF113" s="352"/>
      <c r="CG113" s="352"/>
      <c r="CH113" s="353"/>
      <c r="CI113" s="351" t="s">
        <v>46</v>
      </c>
      <c r="CJ113" s="352"/>
      <c r="CK113" s="352"/>
      <c r="CL113" s="352"/>
      <c r="CM113" s="352"/>
      <c r="CN113" s="352"/>
      <c r="CO113" s="352"/>
      <c r="CP113" s="352"/>
      <c r="CQ113" s="352"/>
      <c r="CR113" s="352"/>
      <c r="CS113" s="352"/>
      <c r="CT113" s="352"/>
      <c r="CU113" s="352"/>
      <c r="CV113" s="352"/>
      <c r="CW113" s="352"/>
      <c r="CX113" s="352"/>
      <c r="CY113" s="352"/>
      <c r="CZ113" s="353"/>
      <c r="DA113" s="360"/>
      <c r="DB113" s="360"/>
      <c r="DC113" s="360"/>
      <c r="DD113" s="360"/>
      <c r="DE113" s="360"/>
      <c r="DF113" s="360"/>
      <c r="DG113" s="360"/>
      <c r="DH113" s="360"/>
      <c r="DI113" s="360"/>
      <c r="DJ113" s="360"/>
      <c r="DK113" s="360"/>
      <c r="DL113" s="360"/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0"/>
      <c r="DZ113" s="360"/>
      <c r="EA113" s="360"/>
      <c r="EB113" s="360"/>
      <c r="EC113" s="360"/>
      <c r="ED113" s="360"/>
      <c r="EE113" s="360"/>
    </row>
    <row r="114" spans="1:135" s="4" customFormat="1" ht="12.75">
      <c r="A114" s="348">
        <v>1</v>
      </c>
      <c r="B114" s="348"/>
      <c r="C114" s="348"/>
      <c r="D114" s="348"/>
      <c r="E114" s="348"/>
      <c r="F114" s="348"/>
      <c r="G114" s="348">
        <v>2</v>
      </c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8"/>
      <c r="AS114" s="348"/>
      <c r="AT114" s="348"/>
      <c r="AU114" s="348"/>
      <c r="AV114" s="348"/>
      <c r="AW114" s="348"/>
      <c r="AX114" s="348"/>
      <c r="AY114" s="348"/>
      <c r="AZ114" s="348"/>
      <c r="BA114" s="348"/>
      <c r="BB114" s="348"/>
      <c r="BC114" s="348">
        <v>3</v>
      </c>
      <c r="BD114" s="348"/>
      <c r="BE114" s="348"/>
      <c r="BF114" s="348"/>
      <c r="BG114" s="348"/>
      <c r="BH114" s="348"/>
      <c r="BI114" s="348"/>
      <c r="BJ114" s="348"/>
      <c r="BK114" s="348"/>
      <c r="BL114" s="348"/>
      <c r="BM114" s="348"/>
      <c r="BN114" s="348"/>
      <c r="BO114" s="348"/>
      <c r="BP114" s="348"/>
      <c r="BQ114" s="348"/>
      <c r="BR114" s="348"/>
      <c r="BS114" s="348">
        <v>4</v>
      </c>
      <c r="BT114" s="348"/>
      <c r="BU114" s="348"/>
      <c r="BV114" s="348"/>
      <c r="BW114" s="348"/>
      <c r="BX114" s="348"/>
      <c r="BY114" s="348"/>
      <c r="BZ114" s="348"/>
      <c r="CA114" s="348"/>
      <c r="CB114" s="348"/>
      <c r="CC114" s="348"/>
      <c r="CD114" s="348"/>
      <c r="CE114" s="348"/>
      <c r="CF114" s="348"/>
      <c r="CG114" s="348"/>
      <c r="CH114" s="348"/>
      <c r="CI114" s="348">
        <v>5</v>
      </c>
      <c r="CJ114" s="348"/>
      <c r="CK114" s="348"/>
      <c r="CL114" s="348"/>
      <c r="CM114" s="348"/>
      <c r="CN114" s="348"/>
      <c r="CO114" s="348"/>
      <c r="CP114" s="348"/>
      <c r="CQ114" s="348"/>
      <c r="CR114" s="348"/>
      <c r="CS114" s="348"/>
      <c r="CT114" s="348"/>
      <c r="CU114" s="348"/>
      <c r="CV114" s="348"/>
      <c r="CW114" s="348"/>
      <c r="CX114" s="348"/>
      <c r="CY114" s="348"/>
      <c r="CZ114" s="348"/>
      <c r="DA114" s="360"/>
      <c r="DB114" s="360"/>
      <c r="DC114" s="360"/>
      <c r="DD114" s="360"/>
      <c r="DE114" s="360"/>
      <c r="DF114" s="360"/>
      <c r="DG114" s="360"/>
      <c r="DH114" s="360"/>
      <c r="DI114" s="360"/>
      <c r="DJ114" s="360"/>
      <c r="DK114" s="360"/>
      <c r="DL114" s="360"/>
      <c r="DM114" s="360"/>
      <c r="DN114" s="360"/>
      <c r="DO114" s="360"/>
      <c r="DP114" s="360"/>
      <c r="DQ114" s="360"/>
      <c r="DR114" s="360"/>
      <c r="DS114" s="360"/>
      <c r="DT114" s="360"/>
      <c r="DU114" s="360"/>
      <c r="DV114" s="360"/>
      <c r="DW114" s="360"/>
      <c r="DX114" s="360"/>
      <c r="DY114" s="360"/>
      <c r="DZ114" s="360"/>
      <c r="EA114" s="360"/>
      <c r="EB114" s="360"/>
      <c r="EC114" s="360"/>
      <c r="ED114" s="360"/>
      <c r="EE114" s="360"/>
    </row>
    <row r="115" spans="1:135" s="5" customFormat="1" ht="15" customHeight="1">
      <c r="A115" s="342"/>
      <c r="B115" s="342"/>
      <c r="C115" s="342"/>
      <c r="D115" s="342"/>
      <c r="E115" s="342"/>
      <c r="F115" s="342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7"/>
      <c r="BB115" s="347"/>
      <c r="BC115" s="341"/>
      <c r="BD115" s="341"/>
      <c r="BE115" s="341"/>
      <c r="BF115" s="341"/>
      <c r="BG115" s="341"/>
      <c r="BH115" s="341"/>
      <c r="BI115" s="341"/>
      <c r="BJ115" s="341"/>
      <c r="BK115" s="341"/>
      <c r="BL115" s="341"/>
      <c r="BM115" s="341"/>
      <c r="BN115" s="341"/>
      <c r="BO115" s="341"/>
      <c r="BP115" s="341"/>
      <c r="BQ115" s="341"/>
      <c r="BR115" s="341"/>
      <c r="BS115" s="341"/>
      <c r="BT115" s="341"/>
      <c r="BU115" s="341"/>
      <c r="BV115" s="341"/>
      <c r="BW115" s="341"/>
      <c r="BX115" s="341"/>
      <c r="BY115" s="341"/>
      <c r="BZ115" s="341"/>
      <c r="CA115" s="341"/>
      <c r="CB115" s="341"/>
      <c r="CC115" s="341"/>
      <c r="CD115" s="341"/>
      <c r="CE115" s="341"/>
      <c r="CF115" s="341"/>
      <c r="CG115" s="341"/>
      <c r="CH115" s="341"/>
      <c r="CI115" s="341"/>
      <c r="CJ115" s="341"/>
      <c r="CK115" s="341"/>
      <c r="CL115" s="341"/>
      <c r="CM115" s="341"/>
      <c r="CN115" s="341"/>
      <c r="CO115" s="341"/>
      <c r="CP115" s="341"/>
      <c r="CQ115" s="341"/>
      <c r="CR115" s="341"/>
      <c r="CS115" s="341"/>
      <c r="CT115" s="341"/>
      <c r="CU115" s="341"/>
      <c r="CV115" s="341"/>
      <c r="CW115" s="341"/>
      <c r="CX115" s="341"/>
      <c r="CY115" s="341"/>
      <c r="CZ115" s="341"/>
      <c r="DA115" s="360"/>
      <c r="DB115" s="360"/>
      <c r="DC115" s="360"/>
      <c r="DD115" s="360"/>
      <c r="DE115" s="360"/>
      <c r="DF115" s="360"/>
      <c r="DG115" s="360"/>
      <c r="DH115" s="360"/>
      <c r="DI115" s="360"/>
      <c r="DJ115" s="360"/>
      <c r="DK115" s="360"/>
      <c r="DL115" s="360"/>
      <c r="DM115" s="360"/>
      <c r="DN115" s="360"/>
      <c r="DO115" s="360"/>
      <c r="DP115" s="360"/>
      <c r="DQ115" s="360"/>
      <c r="DR115" s="360"/>
      <c r="DS115" s="360"/>
      <c r="DT115" s="360"/>
      <c r="DU115" s="360"/>
      <c r="DV115" s="360"/>
      <c r="DW115" s="360"/>
      <c r="DX115" s="360"/>
      <c r="DY115" s="360"/>
      <c r="DZ115" s="360"/>
      <c r="EA115" s="360"/>
      <c r="EB115" s="360"/>
      <c r="EC115" s="360"/>
      <c r="ED115" s="360"/>
      <c r="EE115" s="360"/>
    </row>
    <row r="116" spans="1:135" s="5" customFormat="1" ht="15" customHeight="1" hidden="1">
      <c r="A116" s="342"/>
      <c r="B116" s="342"/>
      <c r="C116" s="342"/>
      <c r="D116" s="342"/>
      <c r="E116" s="342"/>
      <c r="F116" s="342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347"/>
      <c r="AY116" s="347"/>
      <c r="AZ116" s="347"/>
      <c r="BA116" s="347"/>
      <c r="BB116" s="347"/>
      <c r="BC116" s="341"/>
      <c r="BD116" s="341"/>
      <c r="BE116" s="341"/>
      <c r="BF116" s="341"/>
      <c r="BG116" s="341"/>
      <c r="BH116" s="341"/>
      <c r="BI116" s="341"/>
      <c r="BJ116" s="341"/>
      <c r="BK116" s="341"/>
      <c r="BL116" s="341"/>
      <c r="BM116" s="341"/>
      <c r="BN116" s="341"/>
      <c r="BO116" s="341"/>
      <c r="BP116" s="341"/>
      <c r="BQ116" s="341"/>
      <c r="BR116" s="341"/>
      <c r="BS116" s="341"/>
      <c r="BT116" s="341"/>
      <c r="BU116" s="341"/>
      <c r="BV116" s="341"/>
      <c r="BW116" s="341"/>
      <c r="BX116" s="341"/>
      <c r="BY116" s="341"/>
      <c r="BZ116" s="341"/>
      <c r="CA116" s="341"/>
      <c r="CB116" s="341"/>
      <c r="CC116" s="341"/>
      <c r="CD116" s="341"/>
      <c r="CE116" s="341"/>
      <c r="CF116" s="341"/>
      <c r="CG116" s="341"/>
      <c r="CH116" s="341"/>
      <c r="CI116" s="341"/>
      <c r="CJ116" s="341"/>
      <c r="CK116" s="341"/>
      <c r="CL116" s="341"/>
      <c r="CM116" s="341"/>
      <c r="CN116" s="341"/>
      <c r="CO116" s="341"/>
      <c r="CP116" s="341"/>
      <c r="CQ116" s="341"/>
      <c r="CR116" s="341"/>
      <c r="CS116" s="341"/>
      <c r="CT116" s="341"/>
      <c r="CU116" s="341"/>
      <c r="CV116" s="341"/>
      <c r="CW116" s="341"/>
      <c r="CX116" s="341"/>
      <c r="CY116" s="341"/>
      <c r="CZ116" s="341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</row>
    <row r="117" spans="1:135" s="5" customFormat="1" ht="15" customHeight="1">
      <c r="A117" s="342"/>
      <c r="B117" s="342"/>
      <c r="C117" s="342"/>
      <c r="D117" s="342"/>
      <c r="E117" s="342"/>
      <c r="F117" s="342"/>
      <c r="G117" s="345" t="s">
        <v>8</v>
      </c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6"/>
      <c r="BC117" s="341"/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41"/>
      <c r="CM117" s="341"/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41"/>
      <c r="CX117" s="341"/>
      <c r="CY117" s="341"/>
      <c r="CZ117" s="341"/>
      <c r="DA117" s="360"/>
      <c r="DB117" s="360"/>
      <c r="DC117" s="360"/>
      <c r="DD117" s="360"/>
      <c r="DE117" s="360"/>
      <c r="DF117" s="360"/>
      <c r="DG117" s="360"/>
      <c r="DH117" s="360"/>
      <c r="DI117" s="360"/>
      <c r="DJ117" s="360"/>
      <c r="DK117" s="360"/>
      <c r="DL117" s="360"/>
      <c r="DM117" s="360"/>
      <c r="DN117" s="360"/>
      <c r="DO117" s="360"/>
      <c r="DP117" s="360"/>
      <c r="DQ117" s="360"/>
      <c r="DR117" s="360"/>
      <c r="DS117" s="360"/>
      <c r="DT117" s="360"/>
      <c r="DU117" s="360"/>
      <c r="DV117" s="360"/>
      <c r="DW117" s="360"/>
      <c r="DX117" s="360"/>
      <c r="DY117" s="360"/>
      <c r="DZ117" s="360"/>
      <c r="EA117" s="360"/>
      <c r="EB117" s="360"/>
      <c r="EC117" s="360"/>
      <c r="ED117" s="360"/>
      <c r="EE117" s="360"/>
    </row>
    <row r="118" spans="1:135" s="5" customFormat="1" ht="12.75" customHeight="1">
      <c r="A118" s="368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8"/>
      <c r="X118" s="368"/>
      <c r="Y118" s="368"/>
      <c r="Z118" s="368"/>
      <c r="AA118" s="368"/>
      <c r="AB118" s="368"/>
      <c r="AC118" s="368"/>
      <c r="AD118" s="368"/>
      <c r="AE118" s="368"/>
      <c r="AF118" s="368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368"/>
      <c r="AR118" s="368"/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68"/>
      <c r="BF118" s="368"/>
      <c r="BG118" s="368"/>
      <c r="BH118" s="368"/>
      <c r="BI118" s="368"/>
      <c r="BJ118" s="368"/>
      <c r="BK118" s="368"/>
      <c r="BL118" s="368"/>
      <c r="BM118" s="368"/>
      <c r="BN118" s="368"/>
      <c r="BO118" s="368"/>
      <c r="BP118" s="368"/>
      <c r="BQ118" s="368"/>
      <c r="BR118" s="368"/>
      <c r="BS118" s="368"/>
      <c r="BT118" s="368"/>
      <c r="BU118" s="368"/>
      <c r="BV118" s="368"/>
      <c r="BW118" s="368"/>
      <c r="BX118" s="368"/>
      <c r="BY118" s="368"/>
      <c r="BZ118" s="368"/>
      <c r="CA118" s="368"/>
      <c r="CB118" s="368"/>
      <c r="CC118" s="368"/>
      <c r="CD118" s="368"/>
      <c r="CE118" s="368"/>
      <c r="CF118" s="368"/>
      <c r="CG118" s="368"/>
      <c r="CH118" s="368"/>
      <c r="CI118" s="368"/>
      <c r="CJ118" s="368"/>
      <c r="CK118" s="368"/>
      <c r="CL118" s="368"/>
      <c r="CM118" s="368"/>
      <c r="CN118" s="368"/>
      <c r="CO118" s="368"/>
      <c r="CP118" s="368"/>
      <c r="CQ118" s="368"/>
      <c r="CR118" s="368"/>
      <c r="CS118" s="368"/>
      <c r="CT118" s="368"/>
      <c r="CU118" s="368"/>
      <c r="CV118" s="368"/>
      <c r="CW118" s="368"/>
      <c r="CX118" s="368"/>
      <c r="CY118" s="368"/>
      <c r="CZ118" s="368"/>
      <c r="DA118" s="360"/>
      <c r="DB118" s="360"/>
      <c r="DC118" s="360"/>
      <c r="DD118" s="360"/>
      <c r="DE118" s="360"/>
      <c r="DF118" s="360"/>
      <c r="DG118" s="360"/>
      <c r="DH118" s="360"/>
      <c r="DI118" s="360"/>
      <c r="DJ118" s="360"/>
      <c r="DK118" s="360"/>
      <c r="DL118" s="360"/>
      <c r="DM118" s="360"/>
      <c r="DN118" s="360"/>
      <c r="DO118" s="360"/>
      <c r="DP118" s="360"/>
      <c r="DQ118" s="360"/>
      <c r="DR118" s="360"/>
      <c r="DS118" s="360"/>
      <c r="DT118" s="360"/>
      <c r="DU118" s="360"/>
      <c r="DV118" s="360"/>
      <c r="DW118" s="360"/>
      <c r="DX118" s="360"/>
      <c r="DY118" s="360"/>
      <c r="DZ118" s="360"/>
      <c r="EA118" s="360"/>
      <c r="EB118" s="360"/>
      <c r="EC118" s="360"/>
      <c r="ED118" s="360"/>
      <c r="EE118" s="360"/>
    </row>
    <row r="119" spans="1:135" s="6" customFormat="1" ht="13.5">
      <c r="A119" s="360" t="s">
        <v>203</v>
      </c>
      <c r="B119" s="360"/>
      <c r="C119" s="360"/>
      <c r="D119" s="36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  <c r="DH119" s="360"/>
      <c r="DI119" s="360"/>
      <c r="DJ119" s="360"/>
      <c r="DK119" s="360"/>
      <c r="DL119" s="360"/>
      <c r="DM119" s="360"/>
      <c r="DN119" s="360"/>
      <c r="DO119" s="360"/>
      <c r="DP119" s="360"/>
      <c r="DQ119" s="360"/>
      <c r="DR119" s="360"/>
      <c r="DS119" s="360"/>
      <c r="DT119" s="360"/>
      <c r="DU119" s="360"/>
      <c r="DV119" s="360"/>
      <c r="DW119" s="360"/>
      <c r="DX119" s="360"/>
      <c r="DY119" s="360"/>
      <c r="DZ119" s="360"/>
      <c r="EA119" s="360"/>
      <c r="EB119" s="360"/>
      <c r="EC119" s="360"/>
      <c r="ED119" s="360"/>
      <c r="EE119" s="360"/>
    </row>
    <row r="120" spans="1:135" s="2" customFormat="1" ht="10.5" customHeight="1">
      <c r="A120" s="362"/>
      <c r="B120" s="362"/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2"/>
      <c r="CO120" s="362"/>
      <c r="CP120" s="362"/>
      <c r="CQ120" s="362"/>
      <c r="CR120" s="362"/>
      <c r="CS120" s="362"/>
      <c r="CT120" s="362"/>
      <c r="CU120" s="362"/>
      <c r="CV120" s="362"/>
      <c r="CW120" s="362"/>
      <c r="CX120" s="362"/>
      <c r="CY120" s="362"/>
      <c r="CZ120" s="362"/>
      <c r="DA120" s="360"/>
      <c r="DB120" s="360"/>
      <c r="DC120" s="360"/>
      <c r="DD120" s="360"/>
      <c r="DE120" s="360"/>
      <c r="DF120" s="360"/>
      <c r="DG120" s="360"/>
      <c r="DH120" s="360"/>
      <c r="DI120" s="360"/>
      <c r="DJ120" s="360"/>
      <c r="DK120" s="360"/>
      <c r="DL120" s="360"/>
      <c r="DM120" s="360"/>
      <c r="DN120" s="360"/>
      <c r="DO120" s="360"/>
      <c r="DP120" s="360"/>
      <c r="DQ120" s="360"/>
      <c r="DR120" s="360"/>
      <c r="DS120" s="360"/>
      <c r="DT120" s="360"/>
      <c r="DU120" s="360"/>
      <c r="DV120" s="360"/>
      <c r="DW120" s="360"/>
      <c r="DX120" s="360"/>
      <c r="DY120" s="360"/>
      <c r="DZ120" s="360"/>
      <c r="EA120" s="360"/>
      <c r="EB120" s="360"/>
      <c r="EC120" s="360"/>
      <c r="ED120" s="360"/>
      <c r="EE120" s="360"/>
    </row>
    <row r="121" spans="1:135" s="3" customFormat="1" ht="45" customHeight="1">
      <c r="A121" s="364" t="s">
        <v>0</v>
      </c>
      <c r="B121" s="365"/>
      <c r="C121" s="365"/>
      <c r="D121" s="365"/>
      <c r="E121" s="365"/>
      <c r="F121" s="366"/>
      <c r="G121" s="364" t="s">
        <v>48</v>
      </c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365"/>
      <c r="AL121" s="365"/>
      <c r="AM121" s="365"/>
      <c r="AN121" s="366"/>
      <c r="AO121" s="364" t="s">
        <v>62</v>
      </c>
      <c r="AP121" s="365"/>
      <c r="AQ121" s="365"/>
      <c r="AR121" s="365"/>
      <c r="AS121" s="365"/>
      <c r="AT121" s="365"/>
      <c r="AU121" s="365"/>
      <c r="AV121" s="365"/>
      <c r="AW121" s="365"/>
      <c r="AX121" s="365"/>
      <c r="AY121" s="365"/>
      <c r="AZ121" s="365"/>
      <c r="BA121" s="365"/>
      <c r="BB121" s="365"/>
      <c r="BC121" s="365"/>
      <c r="BD121" s="366"/>
      <c r="BE121" s="364" t="s">
        <v>63</v>
      </c>
      <c r="BF121" s="365"/>
      <c r="BG121" s="365"/>
      <c r="BH121" s="365"/>
      <c r="BI121" s="365"/>
      <c r="BJ121" s="365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366"/>
      <c r="BU121" s="364" t="s">
        <v>64</v>
      </c>
      <c r="BV121" s="365"/>
      <c r="BW121" s="365"/>
      <c r="BX121" s="365"/>
      <c r="BY121" s="365"/>
      <c r="BZ121" s="365"/>
      <c r="CA121" s="365"/>
      <c r="CB121" s="365"/>
      <c r="CC121" s="365"/>
      <c r="CD121" s="365"/>
      <c r="CE121" s="365"/>
      <c r="CF121" s="365"/>
      <c r="CG121" s="365"/>
      <c r="CH121" s="365"/>
      <c r="CI121" s="365"/>
      <c r="CJ121" s="366"/>
      <c r="CK121" s="364" t="s">
        <v>65</v>
      </c>
      <c r="CL121" s="365"/>
      <c r="CM121" s="365"/>
      <c r="CN121" s="365"/>
      <c r="CO121" s="365"/>
      <c r="CP121" s="365"/>
      <c r="CQ121" s="365"/>
      <c r="CR121" s="365"/>
      <c r="CS121" s="365"/>
      <c r="CT121" s="365"/>
      <c r="CU121" s="365"/>
      <c r="CV121" s="365"/>
      <c r="CW121" s="365"/>
      <c r="CX121" s="365"/>
      <c r="CY121" s="365"/>
      <c r="CZ121" s="366"/>
      <c r="DA121" s="360"/>
      <c r="DB121" s="360"/>
      <c r="DC121" s="360"/>
      <c r="DD121" s="360"/>
      <c r="DE121" s="360"/>
      <c r="DF121" s="360"/>
      <c r="DG121" s="360"/>
      <c r="DH121" s="360"/>
      <c r="DI121" s="360"/>
      <c r="DJ121" s="360"/>
      <c r="DK121" s="360"/>
      <c r="DL121" s="360"/>
      <c r="DM121" s="360"/>
      <c r="DN121" s="360"/>
      <c r="DO121" s="360"/>
      <c r="DP121" s="360"/>
      <c r="DQ121" s="360"/>
      <c r="DR121" s="360"/>
      <c r="DS121" s="360"/>
      <c r="DT121" s="360"/>
      <c r="DU121" s="360"/>
      <c r="DV121" s="360"/>
      <c r="DW121" s="360"/>
      <c r="DX121" s="360"/>
      <c r="DY121" s="360"/>
      <c r="DZ121" s="360"/>
      <c r="EA121" s="360"/>
      <c r="EB121" s="360"/>
      <c r="EC121" s="360"/>
      <c r="ED121" s="360"/>
      <c r="EE121" s="360"/>
    </row>
    <row r="122" spans="1:135" s="4" customFormat="1" ht="12.75">
      <c r="A122" s="348">
        <v>1</v>
      </c>
      <c r="B122" s="348"/>
      <c r="C122" s="348"/>
      <c r="D122" s="348"/>
      <c r="E122" s="348"/>
      <c r="F122" s="348"/>
      <c r="G122" s="348">
        <v>2</v>
      </c>
      <c r="H122" s="348"/>
      <c r="I122" s="348"/>
      <c r="J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>
        <v>4</v>
      </c>
      <c r="AP122" s="348"/>
      <c r="AQ122" s="348"/>
      <c r="AR122" s="348"/>
      <c r="AS122" s="348"/>
      <c r="AT122" s="348"/>
      <c r="AU122" s="348"/>
      <c r="AV122" s="348"/>
      <c r="AW122" s="348"/>
      <c r="AX122" s="348"/>
      <c r="AY122" s="348"/>
      <c r="AZ122" s="348"/>
      <c r="BA122" s="348"/>
      <c r="BB122" s="348"/>
      <c r="BC122" s="348"/>
      <c r="BD122" s="348"/>
      <c r="BE122" s="348">
        <v>5</v>
      </c>
      <c r="BF122" s="348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8"/>
      <c r="BQ122" s="348"/>
      <c r="BR122" s="348"/>
      <c r="BS122" s="348"/>
      <c r="BT122" s="348"/>
      <c r="BU122" s="348">
        <v>6</v>
      </c>
      <c r="BV122" s="348"/>
      <c r="BW122" s="348"/>
      <c r="BX122" s="348"/>
      <c r="BY122" s="348"/>
      <c r="BZ122" s="348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>
        <v>6</v>
      </c>
      <c r="CL122" s="348"/>
      <c r="CM122" s="348"/>
      <c r="CN122" s="348"/>
      <c r="CO122" s="348"/>
      <c r="CP122" s="348"/>
      <c r="CQ122" s="348"/>
      <c r="CR122" s="348"/>
      <c r="CS122" s="348"/>
      <c r="CT122" s="348"/>
      <c r="CU122" s="348"/>
      <c r="CV122" s="348"/>
      <c r="CW122" s="348"/>
      <c r="CX122" s="348"/>
      <c r="CY122" s="348"/>
      <c r="CZ122" s="348"/>
      <c r="DA122" s="360"/>
      <c r="DB122" s="360"/>
      <c r="DC122" s="360"/>
      <c r="DD122" s="360"/>
      <c r="DE122" s="360"/>
      <c r="DF122" s="360"/>
      <c r="DG122" s="360"/>
      <c r="DH122" s="360"/>
      <c r="DI122" s="360"/>
      <c r="DJ122" s="360"/>
      <c r="DK122" s="360"/>
      <c r="DL122" s="360"/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0"/>
      <c r="DZ122" s="360"/>
      <c r="EA122" s="360"/>
      <c r="EB122" s="360"/>
      <c r="EC122" s="360"/>
      <c r="ED122" s="360"/>
      <c r="EE122" s="360"/>
    </row>
    <row r="123" spans="1:135" s="5" customFormat="1" ht="15" customHeight="1">
      <c r="A123" s="342"/>
      <c r="B123" s="342"/>
      <c r="C123" s="342"/>
      <c r="D123" s="342"/>
      <c r="E123" s="342"/>
      <c r="F123" s="342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7"/>
      <c r="AH123" s="347"/>
      <c r="AI123" s="347"/>
      <c r="AJ123" s="347"/>
      <c r="AK123" s="347"/>
      <c r="AL123" s="347"/>
      <c r="AM123" s="347"/>
      <c r="AN123" s="347"/>
      <c r="AO123" s="341"/>
      <c r="AP123" s="341"/>
      <c r="AQ123" s="341"/>
      <c r="AR123" s="341"/>
      <c r="AS123" s="341"/>
      <c r="AT123" s="341"/>
      <c r="AU123" s="341"/>
      <c r="AV123" s="341"/>
      <c r="AW123" s="341"/>
      <c r="AX123" s="341"/>
      <c r="AY123" s="341"/>
      <c r="AZ123" s="341"/>
      <c r="BA123" s="341"/>
      <c r="BB123" s="341"/>
      <c r="BC123" s="341"/>
      <c r="BD123" s="341"/>
      <c r="BE123" s="341"/>
      <c r="BF123" s="341"/>
      <c r="BG123" s="341"/>
      <c r="BH123" s="341"/>
      <c r="BI123" s="341"/>
      <c r="BJ123" s="341"/>
      <c r="BK123" s="341"/>
      <c r="BL123" s="341"/>
      <c r="BM123" s="341"/>
      <c r="BN123" s="341"/>
      <c r="BO123" s="341"/>
      <c r="BP123" s="341"/>
      <c r="BQ123" s="341"/>
      <c r="BR123" s="341"/>
      <c r="BS123" s="341"/>
      <c r="BT123" s="341"/>
      <c r="BU123" s="341"/>
      <c r="BV123" s="341"/>
      <c r="BW123" s="341"/>
      <c r="BX123" s="341"/>
      <c r="BY123" s="341"/>
      <c r="BZ123" s="341"/>
      <c r="CA123" s="341"/>
      <c r="CB123" s="341"/>
      <c r="CC123" s="341"/>
      <c r="CD123" s="341"/>
      <c r="CE123" s="341"/>
      <c r="CF123" s="341"/>
      <c r="CG123" s="341"/>
      <c r="CH123" s="341"/>
      <c r="CI123" s="341"/>
      <c r="CJ123" s="341"/>
      <c r="CK123" s="341"/>
      <c r="CL123" s="341"/>
      <c r="CM123" s="341"/>
      <c r="CN123" s="341"/>
      <c r="CO123" s="341"/>
      <c r="CP123" s="341"/>
      <c r="CQ123" s="341"/>
      <c r="CR123" s="341"/>
      <c r="CS123" s="341"/>
      <c r="CT123" s="341"/>
      <c r="CU123" s="341"/>
      <c r="CV123" s="341"/>
      <c r="CW123" s="341"/>
      <c r="CX123" s="341"/>
      <c r="CY123" s="341"/>
      <c r="CZ123" s="341"/>
      <c r="DA123" s="360"/>
      <c r="DB123" s="360"/>
      <c r="DC123" s="360"/>
      <c r="DD123" s="360"/>
      <c r="DE123" s="360"/>
      <c r="DF123" s="360"/>
      <c r="DG123" s="360"/>
      <c r="DH123" s="360"/>
      <c r="DI123" s="360"/>
      <c r="DJ123" s="360"/>
      <c r="DK123" s="360"/>
      <c r="DL123" s="360"/>
      <c r="DM123" s="360"/>
      <c r="DN123" s="360"/>
      <c r="DO123" s="360"/>
      <c r="DP123" s="360"/>
      <c r="DQ123" s="360"/>
      <c r="DR123" s="360"/>
      <c r="DS123" s="360"/>
      <c r="DT123" s="360"/>
      <c r="DU123" s="360"/>
      <c r="DV123" s="360"/>
      <c r="DW123" s="360"/>
      <c r="DX123" s="360"/>
      <c r="DY123" s="360"/>
      <c r="DZ123" s="360"/>
      <c r="EA123" s="360"/>
      <c r="EB123" s="360"/>
      <c r="EC123" s="360"/>
      <c r="ED123" s="360"/>
      <c r="EE123" s="360"/>
    </row>
    <row r="124" spans="1:135" s="5" customFormat="1" ht="15" customHeight="1" hidden="1">
      <c r="A124" s="342"/>
      <c r="B124" s="342"/>
      <c r="C124" s="342"/>
      <c r="D124" s="342"/>
      <c r="E124" s="342"/>
      <c r="F124" s="342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1"/>
      <c r="AZ124" s="341"/>
      <c r="BA124" s="341"/>
      <c r="BB124" s="341"/>
      <c r="BC124" s="341"/>
      <c r="BD124" s="341"/>
      <c r="BE124" s="341"/>
      <c r="BF124" s="341"/>
      <c r="BG124" s="341"/>
      <c r="BH124" s="341"/>
      <c r="BI124" s="341"/>
      <c r="BJ124" s="341"/>
      <c r="BK124" s="341"/>
      <c r="BL124" s="341"/>
      <c r="BM124" s="341"/>
      <c r="BN124" s="341"/>
      <c r="BO124" s="341"/>
      <c r="BP124" s="341"/>
      <c r="BQ124" s="341"/>
      <c r="BR124" s="341"/>
      <c r="BS124" s="341"/>
      <c r="BT124" s="341"/>
      <c r="BU124" s="341"/>
      <c r="BV124" s="341"/>
      <c r="BW124" s="341"/>
      <c r="BX124" s="341"/>
      <c r="BY124" s="341"/>
      <c r="BZ124" s="341"/>
      <c r="CA124" s="341"/>
      <c r="CB124" s="341"/>
      <c r="CC124" s="341"/>
      <c r="CD124" s="341"/>
      <c r="CE124" s="341"/>
      <c r="CF124" s="341"/>
      <c r="CG124" s="341"/>
      <c r="CH124" s="341"/>
      <c r="CI124" s="341"/>
      <c r="CJ124" s="341"/>
      <c r="CK124" s="341"/>
      <c r="CL124" s="341"/>
      <c r="CM124" s="341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41"/>
      <c r="CX124" s="341"/>
      <c r="CY124" s="341"/>
      <c r="CZ124" s="341"/>
      <c r="DA124" s="360"/>
      <c r="DB124" s="360"/>
      <c r="DC124" s="360"/>
      <c r="DD124" s="360"/>
      <c r="DE124" s="360"/>
      <c r="DF124" s="360"/>
      <c r="DG124" s="360"/>
      <c r="DH124" s="360"/>
      <c r="DI124" s="360"/>
      <c r="DJ124" s="360"/>
      <c r="DK124" s="360"/>
      <c r="DL124" s="360"/>
      <c r="DM124" s="360"/>
      <c r="DN124" s="360"/>
      <c r="DO124" s="360"/>
      <c r="DP124" s="360"/>
      <c r="DQ124" s="360"/>
      <c r="DR124" s="360"/>
      <c r="DS124" s="360"/>
      <c r="DT124" s="360"/>
      <c r="DU124" s="360"/>
      <c r="DV124" s="360"/>
      <c r="DW124" s="360"/>
      <c r="DX124" s="360"/>
      <c r="DY124" s="360"/>
      <c r="DZ124" s="360"/>
      <c r="EA124" s="360"/>
      <c r="EB124" s="360"/>
      <c r="EC124" s="360"/>
      <c r="ED124" s="360"/>
      <c r="EE124" s="360"/>
    </row>
    <row r="125" spans="1:135" s="5" customFormat="1" ht="15" customHeight="1" hidden="1">
      <c r="A125" s="342"/>
      <c r="B125" s="342"/>
      <c r="C125" s="342"/>
      <c r="D125" s="342"/>
      <c r="E125" s="342"/>
      <c r="F125" s="342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1"/>
      <c r="BG125" s="341"/>
      <c r="BH125" s="341"/>
      <c r="BI125" s="341"/>
      <c r="BJ125" s="341"/>
      <c r="BK125" s="341"/>
      <c r="BL125" s="341"/>
      <c r="BM125" s="341"/>
      <c r="BN125" s="341"/>
      <c r="BO125" s="341"/>
      <c r="BP125" s="341"/>
      <c r="BQ125" s="341"/>
      <c r="BR125" s="341"/>
      <c r="BS125" s="341"/>
      <c r="BT125" s="341"/>
      <c r="BU125" s="341"/>
      <c r="BV125" s="341"/>
      <c r="BW125" s="341"/>
      <c r="BX125" s="341"/>
      <c r="BY125" s="341"/>
      <c r="BZ125" s="341"/>
      <c r="CA125" s="341"/>
      <c r="CB125" s="341"/>
      <c r="CC125" s="341"/>
      <c r="CD125" s="341"/>
      <c r="CE125" s="341"/>
      <c r="CF125" s="341"/>
      <c r="CG125" s="341"/>
      <c r="CH125" s="341"/>
      <c r="CI125" s="341"/>
      <c r="CJ125" s="341"/>
      <c r="CK125" s="341"/>
      <c r="CL125" s="341"/>
      <c r="CM125" s="341"/>
      <c r="CN125" s="341"/>
      <c r="CO125" s="341"/>
      <c r="CP125" s="341"/>
      <c r="CQ125" s="341"/>
      <c r="CR125" s="341"/>
      <c r="CS125" s="341"/>
      <c r="CT125" s="341"/>
      <c r="CU125" s="341"/>
      <c r="CV125" s="341"/>
      <c r="CW125" s="341"/>
      <c r="CX125" s="341"/>
      <c r="CY125" s="341"/>
      <c r="CZ125" s="341"/>
      <c r="DA125" s="360"/>
      <c r="DB125" s="360"/>
      <c r="DC125" s="360"/>
      <c r="DD125" s="360"/>
      <c r="DE125" s="360"/>
      <c r="DF125" s="360"/>
      <c r="DG125" s="360"/>
      <c r="DH125" s="360"/>
      <c r="DI125" s="360"/>
      <c r="DJ125" s="360"/>
      <c r="DK125" s="360"/>
      <c r="DL125" s="360"/>
      <c r="DM125" s="360"/>
      <c r="DN125" s="360"/>
      <c r="DO125" s="360"/>
      <c r="DP125" s="360"/>
      <c r="DQ125" s="360"/>
      <c r="DR125" s="360"/>
      <c r="DS125" s="360"/>
      <c r="DT125" s="360"/>
      <c r="DU125" s="360"/>
      <c r="DV125" s="360"/>
      <c r="DW125" s="360"/>
      <c r="DX125" s="360"/>
      <c r="DY125" s="360"/>
      <c r="DZ125" s="360"/>
      <c r="EA125" s="360"/>
      <c r="EB125" s="360"/>
      <c r="EC125" s="360"/>
      <c r="ED125" s="360"/>
      <c r="EE125" s="360"/>
    </row>
    <row r="126" spans="1:135" s="5" customFormat="1" ht="15" customHeight="1" hidden="1">
      <c r="A126" s="342"/>
      <c r="B126" s="342"/>
      <c r="C126" s="342"/>
      <c r="D126" s="342"/>
      <c r="E126" s="342"/>
      <c r="F126" s="342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41"/>
      <c r="BG126" s="341"/>
      <c r="BH126" s="341"/>
      <c r="BI126" s="341"/>
      <c r="BJ126" s="341"/>
      <c r="BK126" s="341"/>
      <c r="BL126" s="341"/>
      <c r="BM126" s="341"/>
      <c r="BN126" s="341"/>
      <c r="BO126" s="341"/>
      <c r="BP126" s="341"/>
      <c r="BQ126" s="341"/>
      <c r="BR126" s="341"/>
      <c r="BS126" s="341"/>
      <c r="BT126" s="341"/>
      <c r="BU126" s="341"/>
      <c r="BV126" s="341"/>
      <c r="BW126" s="341"/>
      <c r="BX126" s="341"/>
      <c r="BY126" s="341"/>
      <c r="BZ126" s="341"/>
      <c r="CA126" s="341"/>
      <c r="CB126" s="341"/>
      <c r="CC126" s="341"/>
      <c r="CD126" s="341"/>
      <c r="CE126" s="341"/>
      <c r="CF126" s="341"/>
      <c r="CG126" s="341"/>
      <c r="CH126" s="341"/>
      <c r="CI126" s="341"/>
      <c r="CJ126" s="341"/>
      <c r="CK126" s="341"/>
      <c r="CL126" s="341"/>
      <c r="CM126" s="341"/>
      <c r="CN126" s="341"/>
      <c r="CO126" s="341"/>
      <c r="CP126" s="341"/>
      <c r="CQ126" s="341"/>
      <c r="CR126" s="341"/>
      <c r="CS126" s="341"/>
      <c r="CT126" s="341"/>
      <c r="CU126" s="341"/>
      <c r="CV126" s="341"/>
      <c r="CW126" s="341"/>
      <c r="CX126" s="341"/>
      <c r="CY126" s="341"/>
      <c r="CZ126" s="341"/>
      <c r="DA126" s="360"/>
      <c r="DB126" s="360"/>
      <c r="DC126" s="360"/>
      <c r="DD126" s="360"/>
      <c r="DE126" s="360"/>
      <c r="DF126" s="360"/>
      <c r="DG126" s="360"/>
      <c r="DH126" s="360"/>
      <c r="DI126" s="360"/>
      <c r="DJ126" s="360"/>
      <c r="DK126" s="360"/>
      <c r="DL126" s="360"/>
      <c r="DM126" s="360"/>
      <c r="DN126" s="360"/>
      <c r="DO126" s="360"/>
      <c r="DP126" s="360"/>
      <c r="DQ126" s="360"/>
      <c r="DR126" s="360"/>
      <c r="DS126" s="360"/>
      <c r="DT126" s="360"/>
      <c r="DU126" s="360"/>
      <c r="DV126" s="360"/>
      <c r="DW126" s="360"/>
      <c r="DX126" s="360"/>
      <c r="DY126" s="360"/>
      <c r="DZ126" s="360"/>
      <c r="EA126" s="360"/>
      <c r="EB126" s="360"/>
      <c r="EC126" s="360"/>
      <c r="ED126" s="360"/>
      <c r="EE126" s="360"/>
    </row>
    <row r="127" spans="1:135" s="5" customFormat="1" ht="15" customHeight="1" hidden="1">
      <c r="A127" s="342"/>
      <c r="B127" s="342"/>
      <c r="C127" s="342"/>
      <c r="D127" s="342"/>
      <c r="E127" s="342"/>
      <c r="F127" s="342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47"/>
      <c r="AJ127" s="347"/>
      <c r="AK127" s="347"/>
      <c r="AL127" s="347"/>
      <c r="AM127" s="347"/>
      <c r="AN127" s="347"/>
      <c r="AO127" s="341"/>
      <c r="AP127" s="341"/>
      <c r="AQ127" s="341"/>
      <c r="AR127" s="341"/>
      <c r="AS127" s="341"/>
      <c r="AT127" s="341"/>
      <c r="AU127" s="341"/>
      <c r="AV127" s="341"/>
      <c r="AW127" s="341"/>
      <c r="AX127" s="341"/>
      <c r="AY127" s="341"/>
      <c r="AZ127" s="341"/>
      <c r="BA127" s="341"/>
      <c r="BB127" s="341"/>
      <c r="BC127" s="341"/>
      <c r="BD127" s="341"/>
      <c r="BE127" s="341"/>
      <c r="BF127" s="341"/>
      <c r="BG127" s="341"/>
      <c r="BH127" s="341"/>
      <c r="BI127" s="341"/>
      <c r="BJ127" s="341"/>
      <c r="BK127" s="341"/>
      <c r="BL127" s="341"/>
      <c r="BM127" s="341"/>
      <c r="BN127" s="341"/>
      <c r="BO127" s="341"/>
      <c r="BP127" s="341"/>
      <c r="BQ127" s="341"/>
      <c r="BR127" s="341"/>
      <c r="BS127" s="341"/>
      <c r="BT127" s="341"/>
      <c r="BU127" s="341"/>
      <c r="BV127" s="341"/>
      <c r="BW127" s="341"/>
      <c r="BX127" s="341"/>
      <c r="BY127" s="341"/>
      <c r="BZ127" s="341"/>
      <c r="CA127" s="341"/>
      <c r="CB127" s="341"/>
      <c r="CC127" s="341"/>
      <c r="CD127" s="341"/>
      <c r="CE127" s="341"/>
      <c r="CF127" s="341"/>
      <c r="CG127" s="341"/>
      <c r="CH127" s="341"/>
      <c r="CI127" s="341"/>
      <c r="CJ127" s="341"/>
      <c r="CK127" s="341"/>
      <c r="CL127" s="341"/>
      <c r="CM127" s="341"/>
      <c r="CN127" s="341"/>
      <c r="CO127" s="341"/>
      <c r="CP127" s="341"/>
      <c r="CQ127" s="341"/>
      <c r="CR127" s="341"/>
      <c r="CS127" s="341"/>
      <c r="CT127" s="341"/>
      <c r="CU127" s="341"/>
      <c r="CV127" s="341"/>
      <c r="CW127" s="341"/>
      <c r="CX127" s="341"/>
      <c r="CY127" s="341"/>
      <c r="CZ127" s="341"/>
      <c r="DA127" s="360"/>
      <c r="DB127" s="360"/>
      <c r="DC127" s="360"/>
      <c r="DD127" s="360"/>
      <c r="DE127" s="360"/>
      <c r="DF127" s="360"/>
      <c r="DG127" s="360"/>
      <c r="DH127" s="360"/>
      <c r="DI127" s="360"/>
      <c r="DJ127" s="360"/>
      <c r="DK127" s="360"/>
      <c r="DL127" s="360"/>
      <c r="DM127" s="360"/>
      <c r="DN127" s="360"/>
      <c r="DO127" s="360"/>
      <c r="DP127" s="360"/>
      <c r="DQ127" s="360"/>
      <c r="DR127" s="360"/>
      <c r="DS127" s="360"/>
      <c r="DT127" s="360"/>
      <c r="DU127" s="360"/>
      <c r="DV127" s="360"/>
      <c r="DW127" s="360"/>
      <c r="DX127" s="360"/>
      <c r="DY127" s="360"/>
      <c r="DZ127" s="360"/>
      <c r="EA127" s="360"/>
      <c r="EB127" s="360"/>
      <c r="EC127" s="360"/>
      <c r="ED127" s="360"/>
      <c r="EE127" s="360"/>
    </row>
    <row r="128" spans="1:135" s="5" customFormat="1" ht="15" customHeight="1" hidden="1">
      <c r="A128" s="342"/>
      <c r="B128" s="342"/>
      <c r="C128" s="342"/>
      <c r="D128" s="342"/>
      <c r="E128" s="342"/>
      <c r="F128" s="342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1"/>
      <c r="AP128" s="341"/>
      <c r="AQ128" s="341"/>
      <c r="AR128" s="341"/>
      <c r="AS128" s="341"/>
      <c r="AT128" s="341"/>
      <c r="AU128" s="341"/>
      <c r="AV128" s="341"/>
      <c r="AW128" s="341"/>
      <c r="AX128" s="341"/>
      <c r="AY128" s="341"/>
      <c r="AZ128" s="341"/>
      <c r="BA128" s="341"/>
      <c r="BB128" s="341"/>
      <c r="BC128" s="341"/>
      <c r="BD128" s="341"/>
      <c r="BE128" s="341"/>
      <c r="BF128" s="341"/>
      <c r="BG128" s="341"/>
      <c r="BH128" s="341"/>
      <c r="BI128" s="341"/>
      <c r="BJ128" s="341"/>
      <c r="BK128" s="341"/>
      <c r="BL128" s="341"/>
      <c r="BM128" s="341"/>
      <c r="BN128" s="341"/>
      <c r="BO128" s="341"/>
      <c r="BP128" s="341"/>
      <c r="BQ128" s="341"/>
      <c r="BR128" s="341"/>
      <c r="BS128" s="341"/>
      <c r="BT128" s="341"/>
      <c r="BU128" s="341"/>
      <c r="BV128" s="341"/>
      <c r="BW128" s="341"/>
      <c r="BX128" s="341"/>
      <c r="BY128" s="341"/>
      <c r="BZ128" s="341"/>
      <c r="CA128" s="341"/>
      <c r="CB128" s="341"/>
      <c r="CC128" s="341"/>
      <c r="CD128" s="341"/>
      <c r="CE128" s="341"/>
      <c r="CF128" s="341"/>
      <c r="CG128" s="341"/>
      <c r="CH128" s="341"/>
      <c r="CI128" s="341"/>
      <c r="CJ128" s="341"/>
      <c r="CK128" s="341"/>
      <c r="CL128" s="341"/>
      <c r="CM128" s="341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41"/>
      <c r="CX128" s="341"/>
      <c r="CY128" s="341"/>
      <c r="CZ128" s="341"/>
      <c r="DA128" s="360"/>
      <c r="DB128" s="360"/>
      <c r="DC128" s="360"/>
      <c r="DD128" s="360"/>
      <c r="DE128" s="360"/>
      <c r="DF128" s="360"/>
      <c r="DG128" s="360"/>
      <c r="DH128" s="360"/>
      <c r="DI128" s="360"/>
      <c r="DJ128" s="360"/>
      <c r="DK128" s="360"/>
      <c r="DL128" s="360"/>
      <c r="DM128" s="360"/>
      <c r="DN128" s="360"/>
      <c r="DO128" s="360"/>
      <c r="DP128" s="360"/>
      <c r="DQ128" s="360"/>
      <c r="DR128" s="360"/>
      <c r="DS128" s="360"/>
      <c r="DT128" s="360"/>
      <c r="DU128" s="360"/>
      <c r="DV128" s="360"/>
      <c r="DW128" s="360"/>
      <c r="DX128" s="360"/>
      <c r="DY128" s="360"/>
      <c r="DZ128" s="360"/>
      <c r="EA128" s="360"/>
      <c r="EB128" s="360"/>
      <c r="EC128" s="360"/>
      <c r="ED128" s="360"/>
      <c r="EE128" s="360"/>
    </row>
    <row r="129" spans="1:135" s="5" customFormat="1" ht="15" customHeight="1" hidden="1">
      <c r="A129" s="342"/>
      <c r="B129" s="342"/>
      <c r="C129" s="342"/>
      <c r="D129" s="342"/>
      <c r="E129" s="342"/>
      <c r="F129" s="342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1"/>
      <c r="AY129" s="341"/>
      <c r="AZ129" s="341"/>
      <c r="BA129" s="341"/>
      <c r="BB129" s="341"/>
      <c r="BC129" s="341"/>
      <c r="BD129" s="341"/>
      <c r="BE129" s="341"/>
      <c r="BF129" s="341"/>
      <c r="BG129" s="341"/>
      <c r="BH129" s="341"/>
      <c r="BI129" s="341"/>
      <c r="BJ129" s="341"/>
      <c r="BK129" s="341"/>
      <c r="BL129" s="341"/>
      <c r="BM129" s="341"/>
      <c r="BN129" s="341"/>
      <c r="BO129" s="341"/>
      <c r="BP129" s="341"/>
      <c r="BQ129" s="341"/>
      <c r="BR129" s="341"/>
      <c r="BS129" s="341"/>
      <c r="BT129" s="341"/>
      <c r="BU129" s="341"/>
      <c r="BV129" s="341"/>
      <c r="BW129" s="341"/>
      <c r="BX129" s="341"/>
      <c r="BY129" s="341"/>
      <c r="BZ129" s="341"/>
      <c r="CA129" s="341"/>
      <c r="CB129" s="341"/>
      <c r="CC129" s="341"/>
      <c r="CD129" s="341"/>
      <c r="CE129" s="341"/>
      <c r="CF129" s="341"/>
      <c r="CG129" s="341"/>
      <c r="CH129" s="341"/>
      <c r="CI129" s="341"/>
      <c r="CJ129" s="341"/>
      <c r="CK129" s="341"/>
      <c r="CL129" s="341"/>
      <c r="CM129" s="341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41"/>
      <c r="CX129" s="341"/>
      <c r="CY129" s="341"/>
      <c r="CZ129" s="341"/>
      <c r="DA129" s="360"/>
      <c r="DB129" s="360"/>
      <c r="DC129" s="360"/>
      <c r="DD129" s="360"/>
      <c r="DE129" s="360"/>
      <c r="DF129" s="360"/>
      <c r="DG129" s="360"/>
      <c r="DH129" s="360"/>
      <c r="DI129" s="360"/>
      <c r="DJ129" s="360"/>
      <c r="DK129" s="360"/>
      <c r="DL129" s="360"/>
      <c r="DM129" s="360"/>
      <c r="DN129" s="360"/>
      <c r="DO129" s="360"/>
      <c r="DP129" s="360"/>
      <c r="DQ129" s="360"/>
      <c r="DR129" s="360"/>
      <c r="DS129" s="360"/>
      <c r="DT129" s="360"/>
      <c r="DU129" s="360"/>
      <c r="DV129" s="360"/>
      <c r="DW129" s="360"/>
      <c r="DX129" s="360"/>
      <c r="DY129" s="360"/>
      <c r="DZ129" s="360"/>
      <c r="EA129" s="360"/>
      <c r="EB129" s="360"/>
      <c r="EC129" s="360"/>
      <c r="ED129" s="360"/>
      <c r="EE129" s="360"/>
    </row>
    <row r="130" spans="1:135" s="5" customFormat="1" ht="15" customHeight="1" hidden="1">
      <c r="A130" s="342"/>
      <c r="B130" s="342"/>
      <c r="C130" s="342"/>
      <c r="D130" s="342"/>
      <c r="E130" s="342"/>
      <c r="F130" s="342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1"/>
      <c r="AP130" s="341"/>
      <c r="AQ130" s="341"/>
      <c r="AR130" s="341"/>
      <c r="AS130" s="341"/>
      <c r="AT130" s="341"/>
      <c r="AU130" s="341"/>
      <c r="AV130" s="341"/>
      <c r="AW130" s="341"/>
      <c r="AX130" s="341"/>
      <c r="AY130" s="341"/>
      <c r="AZ130" s="341"/>
      <c r="BA130" s="341"/>
      <c r="BB130" s="341"/>
      <c r="BC130" s="341"/>
      <c r="BD130" s="341"/>
      <c r="BE130" s="341"/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1"/>
      <c r="BQ130" s="341"/>
      <c r="BR130" s="341"/>
      <c r="BS130" s="341"/>
      <c r="BT130" s="341"/>
      <c r="BU130" s="341"/>
      <c r="BV130" s="341"/>
      <c r="BW130" s="341"/>
      <c r="BX130" s="341"/>
      <c r="BY130" s="341"/>
      <c r="BZ130" s="341"/>
      <c r="CA130" s="341"/>
      <c r="CB130" s="341"/>
      <c r="CC130" s="341"/>
      <c r="CD130" s="341"/>
      <c r="CE130" s="341"/>
      <c r="CF130" s="341"/>
      <c r="CG130" s="341"/>
      <c r="CH130" s="341"/>
      <c r="CI130" s="341"/>
      <c r="CJ130" s="341"/>
      <c r="CK130" s="341"/>
      <c r="CL130" s="341"/>
      <c r="CM130" s="341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41"/>
      <c r="CX130" s="341"/>
      <c r="CY130" s="341"/>
      <c r="CZ130" s="341"/>
      <c r="DA130" s="360"/>
      <c r="DB130" s="360"/>
      <c r="DC130" s="360"/>
      <c r="DD130" s="360"/>
      <c r="DE130" s="360"/>
      <c r="DF130" s="360"/>
      <c r="DG130" s="360"/>
      <c r="DH130" s="360"/>
      <c r="DI130" s="360"/>
      <c r="DJ130" s="360"/>
      <c r="DK130" s="360"/>
      <c r="DL130" s="360"/>
      <c r="DM130" s="360"/>
      <c r="DN130" s="360"/>
      <c r="DO130" s="360"/>
      <c r="DP130" s="360"/>
      <c r="DQ130" s="360"/>
      <c r="DR130" s="360"/>
      <c r="DS130" s="360"/>
      <c r="DT130" s="360"/>
      <c r="DU130" s="360"/>
      <c r="DV130" s="360"/>
      <c r="DW130" s="360"/>
      <c r="DX130" s="360"/>
      <c r="DY130" s="360"/>
      <c r="DZ130" s="360"/>
      <c r="EA130" s="360"/>
      <c r="EB130" s="360"/>
      <c r="EC130" s="360"/>
      <c r="ED130" s="360"/>
      <c r="EE130" s="360"/>
    </row>
    <row r="131" spans="1:135" s="5" customFormat="1" ht="15" customHeight="1">
      <c r="A131" s="342"/>
      <c r="B131" s="342"/>
      <c r="C131" s="342"/>
      <c r="D131" s="342"/>
      <c r="E131" s="342"/>
      <c r="F131" s="342"/>
      <c r="G131" s="363" t="s">
        <v>8</v>
      </c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6"/>
      <c r="AO131" s="341" t="s">
        <v>9</v>
      </c>
      <c r="AP131" s="341"/>
      <c r="AQ131" s="341"/>
      <c r="AR131" s="341"/>
      <c r="AS131" s="341"/>
      <c r="AT131" s="341"/>
      <c r="AU131" s="341"/>
      <c r="AV131" s="341"/>
      <c r="AW131" s="341"/>
      <c r="AX131" s="341"/>
      <c r="AY131" s="341"/>
      <c r="AZ131" s="341"/>
      <c r="BA131" s="341"/>
      <c r="BB131" s="341"/>
      <c r="BC131" s="341"/>
      <c r="BD131" s="341"/>
      <c r="BE131" s="341" t="s">
        <v>9</v>
      </c>
      <c r="BF131" s="341"/>
      <c r="BG131" s="341"/>
      <c r="BH131" s="341"/>
      <c r="BI131" s="341"/>
      <c r="BJ131" s="341"/>
      <c r="BK131" s="341"/>
      <c r="BL131" s="341"/>
      <c r="BM131" s="341"/>
      <c r="BN131" s="341"/>
      <c r="BO131" s="341"/>
      <c r="BP131" s="341"/>
      <c r="BQ131" s="341"/>
      <c r="BR131" s="341"/>
      <c r="BS131" s="341"/>
      <c r="BT131" s="341"/>
      <c r="BU131" s="341" t="s">
        <v>9</v>
      </c>
      <c r="BV131" s="341"/>
      <c r="BW131" s="341"/>
      <c r="BX131" s="341"/>
      <c r="BY131" s="341"/>
      <c r="BZ131" s="341"/>
      <c r="CA131" s="341"/>
      <c r="CB131" s="341"/>
      <c r="CC131" s="341"/>
      <c r="CD131" s="341"/>
      <c r="CE131" s="341"/>
      <c r="CF131" s="341"/>
      <c r="CG131" s="341"/>
      <c r="CH131" s="341"/>
      <c r="CI131" s="341"/>
      <c r="CJ131" s="341"/>
      <c r="CK131" s="341"/>
      <c r="CL131" s="341"/>
      <c r="CM131" s="341"/>
      <c r="CN131" s="341"/>
      <c r="CO131" s="341"/>
      <c r="CP131" s="341"/>
      <c r="CQ131" s="341"/>
      <c r="CR131" s="341"/>
      <c r="CS131" s="341"/>
      <c r="CT131" s="341"/>
      <c r="CU131" s="341"/>
      <c r="CV131" s="341"/>
      <c r="CW131" s="341"/>
      <c r="CX131" s="341"/>
      <c r="CY131" s="341"/>
      <c r="CZ131" s="341"/>
      <c r="DA131" s="360"/>
      <c r="DB131" s="360"/>
      <c r="DC131" s="360"/>
      <c r="DD131" s="360"/>
      <c r="DE131" s="360"/>
      <c r="DF131" s="360"/>
      <c r="DG131" s="360"/>
      <c r="DH131" s="360"/>
      <c r="DI131" s="360"/>
      <c r="DJ131" s="360"/>
      <c r="DK131" s="360"/>
      <c r="DL131" s="360"/>
      <c r="DM131" s="360"/>
      <c r="DN131" s="360"/>
      <c r="DO131" s="360"/>
      <c r="DP131" s="360"/>
      <c r="DQ131" s="360"/>
      <c r="DR131" s="360"/>
      <c r="DS131" s="360"/>
      <c r="DT131" s="360"/>
      <c r="DU131" s="360"/>
      <c r="DV131" s="360"/>
      <c r="DW131" s="360"/>
      <c r="DX131" s="360"/>
      <c r="DY131" s="360"/>
      <c r="DZ131" s="360"/>
      <c r="EA131" s="360"/>
      <c r="EB131" s="360"/>
      <c r="EC131" s="360"/>
      <c r="ED131" s="360"/>
      <c r="EE131" s="360"/>
    </row>
    <row r="132" spans="1:135" s="2" customFormat="1" ht="12" customHeight="1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0"/>
      <c r="DB132" s="360"/>
      <c r="DC132" s="360"/>
      <c r="DD132" s="360"/>
      <c r="DE132" s="360"/>
      <c r="DF132" s="360"/>
      <c r="DG132" s="360"/>
      <c r="DH132" s="360"/>
      <c r="DI132" s="360"/>
      <c r="DJ132" s="360"/>
      <c r="DK132" s="360"/>
      <c r="DL132" s="360"/>
      <c r="DM132" s="360"/>
      <c r="DN132" s="360"/>
      <c r="DO132" s="360"/>
      <c r="DP132" s="360"/>
      <c r="DQ132" s="360"/>
      <c r="DR132" s="360"/>
      <c r="DS132" s="360"/>
      <c r="DT132" s="360"/>
      <c r="DU132" s="360"/>
      <c r="DV132" s="360"/>
      <c r="DW132" s="360"/>
      <c r="DX132" s="360"/>
      <c r="DY132" s="360"/>
      <c r="DZ132" s="360"/>
      <c r="EA132" s="360"/>
      <c r="EB132" s="360"/>
      <c r="EC132" s="360"/>
      <c r="ED132" s="360"/>
      <c r="EE132" s="360"/>
    </row>
    <row r="133" spans="1:135" s="6" customFormat="1" ht="13.5">
      <c r="A133" s="360" t="s">
        <v>204</v>
      </c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  <c r="DH133" s="360"/>
      <c r="DI133" s="360"/>
      <c r="DJ133" s="360"/>
      <c r="DK133" s="360"/>
      <c r="DL133" s="360"/>
      <c r="DM133" s="360"/>
      <c r="DN133" s="360"/>
      <c r="DO133" s="360"/>
      <c r="DP133" s="360"/>
      <c r="DQ133" s="360"/>
      <c r="DR133" s="360"/>
      <c r="DS133" s="360"/>
      <c r="DT133" s="360"/>
      <c r="DU133" s="360"/>
      <c r="DV133" s="360"/>
      <c r="DW133" s="360"/>
      <c r="DX133" s="360"/>
      <c r="DY133" s="360"/>
      <c r="DZ133" s="360"/>
      <c r="EA133" s="360"/>
      <c r="EB133" s="360"/>
      <c r="EC133" s="360"/>
      <c r="ED133" s="360"/>
      <c r="EE133" s="360"/>
    </row>
    <row r="134" spans="1:135" s="2" customFormat="1" ht="10.5" customHeight="1">
      <c r="A134" s="362"/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62"/>
      <c r="BE134" s="362"/>
      <c r="BF134" s="362"/>
      <c r="BG134" s="362"/>
      <c r="BH134" s="362"/>
      <c r="BI134" s="362"/>
      <c r="BJ134" s="362"/>
      <c r="BK134" s="362"/>
      <c r="BL134" s="362"/>
      <c r="BM134" s="362"/>
      <c r="BN134" s="362"/>
      <c r="BO134" s="362"/>
      <c r="BP134" s="362"/>
      <c r="BQ134" s="362"/>
      <c r="BR134" s="362"/>
      <c r="BS134" s="362"/>
      <c r="BT134" s="362"/>
      <c r="BU134" s="362"/>
      <c r="BV134" s="362"/>
      <c r="BW134" s="362"/>
      <c r="BX134" s="362"/>
      <c r="BY134" s="362"/>
      <c r="BZ134" s="362"/>
      <c r="CA134" s="362"/>
      <c r="CB134" s="362"/>
      <c r="CC134" s="362"/>
      <c r="CD134" s="362"/>
      <c r="CE134" s="362"/>
      <c r="CF134" s="362"/>
      <c r="CG134" s="362"/>
      <c r="CH134" s="362"/>
      <c r="CI134" s="362"/>
      <c r="CJ134" s="362"/>
      <c r="CK134" s="362"/>
      <c r="CL134" s="362"/>
      <c r="CM134" s="362"/>
      <c r="CN134" s="362"/>
      <c r="CO134" s="362"/>
      <c r="CP134" s="362"/>
      <c r="CQ134" s="362"/>
      <c r="CR134" s="362"/>
      <c r="CS134" s="362"/>
      <c r="CT134" s="362"/>
      <c r="CU134" s="362"/>
      <c r="CV134" s="362"/>
      <c r="CW134" s="362"/>
      <c r="CX134" s="362"/>
      <c r="CY134" s="362"/>
      <c r="CZ134" s="362"/>
      <c r="DA134" s="360"/>
      <c r="DB134" s="360"/>
      <c r="DC134" s="360"/>
      <c r="DD134" s="360"/>
      <c r="DE134" s="360"/>
      <c r="DF134" s="360"/>
      <c r="DG134" s="360"/>
      <c r="DH134" s="360"/>
      <c r="DI134" s="360"/>
      <c r="DJ134" s="360"/>
      <c r="DK134" s="360"/>
      <c r="DL134" s="360"/>
      <c r="DM134" s="360"/>
      <c r="DN134" s="360"/>
      <c r="DO134" s="360"/>
      <c r="DP134" s="360"/>
      <c r="DQ134" s="360"/>
      <c r="DR134" s="360"/>
      <c r="DS134" s="360"/>
      <c r="DT134" s="360"/>
      <c r="DU134" s="360"/>
      <c r="DV134" s="360"/>
      <c r="DW134" s="360"/>
      <c r="DX134" s="360"/>
      <c r="DY134" s="360"/>
      <c r="DZ134" s="360"/>
      <c r="EA134" s="360"/>
      <c r="EB134" s="360"/>
      <c r="EC134" s="360"/>
      <c r="ED134" s="360"/>
      <c r="EE134" s="360"/>
    </row>
    <row r="135" spans="1:135" s="3" customFormat="1" ht="45" customHeight="1">
      <c r="A135" s="351" t="s">
        <v>0</v>
      </c>
      <c r="B135" s="352"/>
      <c r="C135" s="352"/>
      <c r="D135" s="352"/>
      <c r="E135" s="352"/>
      <c r="F135" s="353"/>
      <c r="G135" s="351" t="s">
        <v>48</v>
      </c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3"/>
      <c r="BC135" s="351" t="s">
        <v>66</v>
      </c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3"/>
      <c r="BS135" s="351" t="s">
        <v>68</v>
      </c>
      <c r="BT135" s="352"/>
      <c r="BU135" s="352"/>
      <c r="BV135" s="352"/>
      <c r="BW135" s="352"/>
      <c r="BX135" s="352"/>
      <c r="BY135" s="352"/>
      <c r="BZ135" s="352"/>
      <c r="CA135" s="352"/>
      <c r="CB135" s="352"/>
      <c r="CC135" s="352"/>
      <c r="CD135" s="352"/>
      <c r="CE135" s="352"/>
      <c r="CF135" s="352"/>
      <c r="CG135" s="352"/>
      <c r="CH135" s="353"/>
      <c r="CI135" s="351" t="s">
        <v>67</v>
      </c>
      <c r="CJ135" s="352"/>
      <c r="CK135" s="352"/>
      <c r="CL135" s="352"/>
      <c r="CM135" s="352"/>
      <c r="CN135" s="352"/>
      <c r="CO135" s="352"/>
      <c r="CP135" s="352"/>
      <c r="CQ135" s="352"/>
      <c r="CR135" s="352"/>
      <c r="CS135" s="352"/>
      <c r="CT135" s="352"/>
      <c r="CU135" s="352"/>
      <c r="CV135" s="352"/>
      <c r="CW135" s="352"/>
      <c r="CX135" s="352"/>
      <c r="CY135" s="352"/>
      <c r="CZ135" s="353"/>
      <c r="DA135" s="360"/>
      <c r="DB135" s="360"/>
      <c r="DC135" s="360"/>
      <c r="DD135" s="360"/>
      <c r="DE135" s="360"/>
      <c r="DF135" s="360"/>
      <c r="DG135" s="360"/>
      <c r="DH135" s="360"/>
      <c r="DI135" s="360"/>
      <c r="DJ135" s="360"/>
      <c r="DK135" s="360"/>
      <c r="DL135" s="360"/>
      <c r="DM135" s="360"/>
      <c r="DN135" s="360"/>
      <c r="DO135" s="360"/>
      <c r="DP135" s="360"/>
      <c r="DQ135" s="360"/>
      <c r="DR135" s="360"/>
      <c r="DS135" s="360"/>
      <c r="DT135" s="360"/>
      <c r="DU135" s="360"/>
      <c r="DV135" s="360"/>
      <c r="DW135" s="360"/>
      <c r="DX135" s="360"/>
      <c r="DY135" s="360"/>
      <c r="DZ135" s="360"/>
      <c r="EA135" s="360"/>
      <c r="EB135" s="360"/>
      <c r="EC135" s="360"/>
      <c r="ED135" s="360"/>
      <c r="EE135" s="360"/>
    </row>
    <row r="136" spans="1:135" s="4" customFormat="1" ht="12.75">
      <c r="A136" s="348">
        <v>1</v>
      </c>
      <c r="B136" s="348"/>
      <c r="C136" s="348"/>
      <c r="D136" s="348"/>
      <c r="E136" s="348"/>
      <c r="F136" s="348"/>
      <c r="G136" s="348">
        <v>2</v>
      </c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8"/>
      <c r="AS136" s="348"/>
      <c r="AT136" s="348"/>
      <c r="AU136" s="348"/>
      <c r="AV136" s="348"/>
      <c r="AW136" s="348"/>
      <c r="AX136" s="348"/>
      <c r="AY136" s="348"/>
      <c r="AZ136" s="348"/>
      <c r="BA136" s="348"/>
      <c r="BB136" s="348"/>
      <c r="BC136" s="348">
        <v>4</v>
      </c>
      <c r="BD136" s="348"/>
      <c r="BE136" s="348"/>
      <c r="BF136" s="348"/>
      <c r="BG136" s="348"/>
      <c r="BH136" s="348"/>
      <c r="BI136" s="348"/>
      <c r="BJ136" s="348"/>
      <c r="BK136" s="348"/>
      <c r="BL136" s="348"/>
      <c r="BM136" s="348"/>
      <c r="BN136" s="348"/>
      <c r="BO136" s="348"/>
      <c r="BP136" s="348"/>
      <c r="BQ136" s="348"/>
      <c r="BR136" s="348"/>
      <c r="BS136" s="348">
        <v>5</v>
      </c>
      <c r="BT136" s="348"/>
      <c r="BU136" s="348"/>
      <c r="BV136" s="348"/>
      <c r="BW136" s="348"/>
      <c r="BX136" s="348"/>
      <c r="BY136" s="348"/>
      <c r="BZ136" s="348"/>
      <c r="CA136" s="348"/>
      <c r="CB136" s="348"/>
      <c r="CC136" s="348"/>
      <c r="CD136" s="348"/>
      <c r="CE136" s="348"/>
      <c r="CF136" s="348"/>
      <c r="CG136" s="348"/>
      <c r="CH136" s="348"/>
      <c r="CI136" s="348">
        <v>6</v>
      </c>
      <c r="CJ136" s="348"/>
      <c r="CK136" s="348"/>
      <c r="CL136" s="348"/>
      <c r="CM136" s="348"/>
      <c r="CN136" s="348"/>
      <c r="CO136" s="348"/>
      <c r="CP136" s="348"/>
      <c r="CQ136" s="348"/>
      <c r="CR136" s="348"/>
      <c r="CS136" s="348"/>
      <c r="CT136" s="348"/>
      <c r="CU136" s="348"/>
      <c r="CV136" s="348"/>
      <c r="CW136" s="348"/>
      <c r="CX136" s="348"/>
      <c r="CY136" s="348"/>
      <c r="CZ136" s="348"/>
      <c r="DA136" s="360"/>
      <c r="DB136" s="360"/>
      <c r="DC136" s="360"/>
      <c r="DD136" s="360"/>
      <c r="DE136" s="360"/>
      <c r="DF136" s="360"/>
      <c r="DG136" s="360"/>
      <c r="DH136" s="360"/>
      <c r="DI136" s="360"/>
      <c r="DJ136" s="360"/>
      <c r="DK136" s="360"/>
      <c r="DL136" s="360"/>
      <c r="DM136" s="360"/>
      <c r="DN136" s="360"/>
      <c r="DO136" s="360"/>
      <c r="DP136" s="360"/>
      <c r="DQ136" s="360"/>
      <c r="DR136" s="360"/>
      <c r="DS136" s="360"/>
      <c r="DT136" s="360"/>
      <c r="DU136" s="360"/>
      <c r="DV136" s="360"/>
      <c r="DW136" s="360"/>
      <c r="DX136" s="360"/>
      <c r="DY136" s="360"/>
      <c r="DZ136" s="360"/>
      <c r="EA136" s="360"/>
      <c r="EB136" s="360"/>
      <c r="EC136" s="360"/>
      <c r="ED136" s="360"/>
      <c r="EE136" s="360"/>
    </row>
    <row r="137" spans="1:135" s="5" customFormat="1" ht="15" customHeight="1">
      <c r="A137" s="342"/>
      <c r="B137" s="342"/>
      <c r="C137" s="342"/>
      <c r="D137" s="342"/>
      <c r="E137" s="342"/>
      <c r="F137" s="342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1"/>
      <c r="BD137" s="341"/>
      <c r="BE137" s="341"/>
      <c r="BF137" s="341"/>
      <c r="BG137" s="341"/>
      <c r="BH137" s="341"/>
      <c r="BI137" s="341"/>
      <c r="BJ137" s="341"/>
      <c r="BK137" s="341"/>
      <c r="BL137" s="341"/>
      <c r="BM137" s="341"/>
      <c r="BN137" s="341"/>
      <c r="BO137" s="341"/>
      <c r="BP137" s="341"/>
      <c r="BQ137" s="341"/>
      <c r="BR137" s="341"/>
      <c r="BS137" s="341"/>
      <c r="BT137" s="341"/>
      <c r="BU137" s="341"/>
      <c r="BV137" s="341"/>
      <c r="BW137" s="341"/>
      <c r="BX137" s="341"/>
      <c r="BY137" s="341"/>
      <c r="BZ137" s="341"/>
      <c r="CA137" s="341"/>
      <c r="CB137" s="341"/>
      <c r="CC137" s="341"/>
      <c r="CD137" s="341"/>
      <c r="CE137" s="341"/>
      <c r="CF137" s="341"/>
      <c r="CG137" s="341"/>
      <c r="CH137" s="341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60"/>
      <c r="DB137" s="360"/>
      <c r="DC137" s="360"/>
      <c r="DD137" s="360"/>
      <c r="DE137" s="360"/>
      <c r="DF137" s="360"/>
      <c r="DG137" s="360"/>
      <c r="DH137" s="360"/>
      <c r="DI137" s="360"/>
      <c r="DJ137" s="360"/>
      <c r="DK137" s="360"/>
      <c r="DL137" s="360"/>
      <c r="DM137" s="360"/>
      <c r="DN137" s="360"/>
      <c r="DO137" s="360"/>
      <c r="DP137" s="360"/>
      <c r="DQ137" s="360"/>
      <c r="DR137" s="360"/>
      <c r="DS137" s="360"/>
      <c r="DT137" s="360"/>
      <c r="DU137" s="360"/>
      <c r="DV137" s="360"/>
      <c r="DW137" s="360"/>
      <c r="DX137" s="360"/>
      <c r="DY137" s="360"/>
      <c r="DZ137" s="360"/>
      <c r="EA137" s="360"/>
      <c r="EB137" s="360"/>
      <c r="EC137" s="360"/>
      <c r="ED137" s="360"/>
      <c r="EE137" s="360"/>
    </row>
    <row r="138" spans="1:135" s="5" customFormat="1" ht="15" customHeight="1" hidden="1">
      <c r="A138" s="342"/>
      <c r="B138" s="342"/>
      <c r="C138" s="342"/>
      <c r="D138" s="342"/>
      <c r="E138" s="342"/>
      <c r="F138" s="342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1"/>
      <c r="BD138" s="341"/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4"/>
      <c r="CJ138" s="344"/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60"/>
      <c r="DB138" s="360"/>
      <c r="DC138" s="360"/>
      <c r="DD138" s="360"/>
      <c r="DE138" s="360"/>
      <c r="DF138" s="360"/>
      <c r="DG138" s="360"/>
      <c r="DH138" s="360"/>
      <c r="DI138" s="360"/>
      <c r="DJ138" s="360"/>
      <c r="DK138" s="360"/>
      <c r="DL138" s="360"/>
      <c r="DM138" s="360"/>
      <c r="DN138" s="360"/>
      <c r="DO138" s="360"/>
      <c r="DP138" s="360"/>
      <c r="DQ138" s="360"/>
      <c r="DR138" s="360"/>
      <c r="DS138" s="360"/>
      <c r="DT138" s="360"/>
      <c r="DU138" s="360"/>
      <c r="DV138" s="360"/>
      <c r="DW138" s="360"/>
      <c r="DX138" s="360"/>
      <c r="DY138" s="360"/>
      <c r="DZ138" s="360"/>
      <c r="EA138" s="360"/>
      <c r="EB138" s="360"/>
      <c r="EC138" s="360"/>
      <c r="ED138" s="360"/>
      <c r="EE138" s="360"/>
    </row>
    <row r="139" spans="1:135" s="5" customFormat="1" ht="15" customHeight="1">
      <c r="A139" s="342"/>
      <c r="B139" s="342"/>
      <c r="C139" s="342"/>
      <c r="D139" s="342"/>
      <c r="E139" s="342"/>
      <c r="F139" s="342"/>
      <c r="G139" s="345" t="s">
        <v>8</v>
      </c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6"/>
      <c r="BC139" s="341" t="s">
        <v>9</v>
      </c>
      <c r="BD139" s="341"/>
      <c r="BE139" s="341"/>
      <c r="BF139" s="341"/>
      <c r="BG139" s="341"/>
      <c r="BH139" s="341"/>
      <c r="BI139" s="341"/>
      <c r="BJ139" s="341"/>
      <c r="BK139" s="341"/>
      <c r="BL139" s="341"/>
      <c r="BM139" s="341"/>
      <c r="BN139" s="341"/>
      <c r="BO139" s="341"/>
      <c r="BP139" s="341"/>
      <c r="BQ139" s="341"/>
      <c r="BR139" s="341"/>
      <c r="BS139" s="341" t="s">
        <v>9</v>
      </c>
      <c r="BT139" s="341"/>
      <c r="BU139" s="341"/>
      <c r="BV139" s="341"/>
      <c r="BW139" s="341"/>
      <c r="BX139" s="341"/>
      <c r="BY139" s="341"/>
      <c r="BZ139" s="341"/>
      <c r="CA139" s="341"/>
      <c r="CB139" s="341"/>
      <c r="CC139" s="341"/>
      <c r="CD139" s="341"/>
      <c r="CE139" s="341"/>
      <c r="CF139" s="341"/>
      <c r="CG139" s="341"/>
      <c r="CH139" s="341"/>
      <c r="CI139" s="341" t="s">
        <v>9</v>
      </c>
      <c r="CJ139" s="341"/>
      <c r="CK139" s="341"/>
      <c r="CL139" s="341"/>
      <c r="CM139" s="341"/>
      <c r="CN139" s="341"/>
      <c r="CO139" s="341"/>
      <c r="CP139" s="341"/>
      <c r="CQ139" s="341"/>
      <c r="CR139" s="341"/>
      <c r="CS139" s="341"/>
      <c r="CT139" s="341"/>
      <c r="CU139" s="341"/>
      <c r="CV139" s="341"/>
      <c r="CW139" s="341"/>
      <c r="CX139" s="341"/>
      <c r="CY139" s="341"/>
      <c r="CZ139" s="341"/>
      <c r="DA139" s="360"/>
      <c r="DB139" s="360"/>
      <c r="DC139" s="360"/>
      <c r="DD139" s="360"/>
      <c r="DE139" s="360"/>
      <c r="DF139" s="360"/>
      <c r="DG139" s="360"/>
      <c r="DH139" s="360"/>
      <c r="DI139" s="360"/>
      <c r="DJ139" s="360"/>
      <c r="DK139" s="360"/>
      <c r="DL139" s="360"/>
      <c r="DM139" s="360"/>
      <c r="DN139" s="360"/>
      <c r="DO139" s="360"/>
      <c r="DP139" s="360"/>
      <c r="DQ139" s="360"/>
      <c r="DR139" s="360"/>
      <c r="DS139" s="360"/>
      <c r="DT139" s="360"/>
      <c r="DU139" s="360"/>
      <c r="DV139" s="360"/>
      <c r="DW139" s="360"/>
      <c r="DX139" s="360"/>
      <c r="DY139" s="360"/>
      <c r="DZ139" s="360"/>
      <c r="EA139" s="360"/>
      <c r="EB139" s="360"/>
      <c r="EC139" s="360"/>
      <c r="ED139" s="360"/>
      <c r="EE139" s="360"/>
    </row>
    <row r="140" spans="1:135" s="5" customFormat="1" ht="15" customHeight="1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368"/>
      <c r="BG140" s="368"/>
      <c r="BH140" s="368"/>
      <c r="BI140" s="368"/>
      <c r="BJ140" s="368"/>
      <c r="BK140" s="368"/>
      <c r="BL140" s="368"/>
      <c r="BM140" s="368"/>
      <c r="BN140" s="368"/>
      <c r="BO140" s="368"/>
      <c r="BP140" s="368"/>
      <c r="BQ140" s="368"/>
      <c r="BR140" s="368"/>
      <c r="BS140" s="368"/>
      <c r="BT140" s="368"/>
      <c r="BU140" s="368"/>
      <c r="BV140" s="368"/>
      <c r="BW140" s="368"/>
      <c r="BX140" s="368"/>
      <c r="BY140" s="368"/>
      <c r="BZ140" s="368"/>
      <c r="CA140" s="368"/>
      <c r="CB140" s="368"/>
      <c r="CC140" s="368"/>
      <c r="CD140" s="368"/>
      <c r="CE140" s="368"/>
      <c r="CF140" s="368"/>
      <c r="CG140" s="368"/>
      <c r="CH140" s="368"/>
      <c r="CI140" s="368"/>
      <c r="CJ140" s="368"/>
      <c r="CK140" s="368"/>
      <c r="CL140" s="368"/>
      <c r="CM140" s="368"/>
      <c r="CN140" s="368"/>
      <c r="CO140" s="368"/>
      <c r="CP140" s="368"/>
      <c r="CQ140" s="368"/>
      <c r="CR140" s="368"/>
      <c r="CS140" s="368"/>
      <c r="CT140" s="368"/>
      <c r="CU140" s="368"/>
      <c r="CV140" s="368"/>
      <c r="CW140" s="368"/>
      <c r="CX140" s="368"/>
      <c r="CY140" s="368"/>
      <c r="CZ140" s="368"/>
      <c r="DA140" s="360"/>
      <c r="DB140" s="360"/>
      <c r="DC140" s="360"/>
      <c r="DD140" s="360"/>
      <c r="DE140" s="360"/>
      <c r="DF140" s="360"/>
      <c r="DG140" s="360"/>
      <c r="DH140" s="360"/>
      <c r="DI140" s="360"/>
      <c r="DJ140" s="360"/>
      <c r="DK140" s="360"/>
      <c r="DL140" s="360"/>
      <c r="DM140" s="360"/>
      <c r="DN140" s="360"/>
      <c r="DO140" s="360"/>
      <c r="DP140" s="360"/>
      <c r="DQ140" s="360"/>
      <c r="DR140" s="360"/>
      <c r="DS140" s="360"/>
      <c r="DT140" s="360"/>
      <c r="DU140" s="360"/>
      <c r="DV140" s="360"/>
      <c r="DW140" s="360"/>
      <c r="DX140" s="360"/>
      <c r="DY140" s="360"/>
      <c r="DZ140" s="360"/>
      <c r="EA140" s="360"/>
      <c r="EB140" s="360"/>
      <c r="EC140" s="360"/>
      <c r="ED140" s="360"/>
      <c r="EE140" s="360"/>
    </row>
    <row r="141" spans="1:135" s="6" customFormat="1" ht="13.5">
      <c r="A141" s="360" t="s">
        <v>205</v>
      </c>
      <c r="B141" s="360"/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  <c r="DH141" s="360"/>
      <c r="DI141" s="360"/>
      <c r="DJ141" s="360"/>
      <c r="DK141" s="360"/>
      <c r="DL141" s="360"/>
      <c r="DM141" s="360"/>
      <c r="DN141" s="360"/>
      <c r="DO141" s="360"/>
      <c r="DP141" s="360"/>
      <c r="DQ141" s="360"/>
      <c r="DR141" s="360"/>
      <c r="DS141" s="360"/>
      <c r="DT141" s="360"/>
      <c r="DU141" s="360"/>
      <c r="DV141" s="360"/>
      <c r="DW141" s="360"/>
      <c r="DX141" s="360"/>
      <c r="DY141" s="360"/>
      <c r="DZ141" s="360"/>
      <c r="EA141" s="360"/>
      <c r="EB141" s="360"/>
      <c r="EC141" s="360"/>
      <c r="ED141" s="360"/>
      <c r="EE141" s="360"/>
    </row>
    <row r="142" spans="1:135" s="2" customFormat="1" ht="10.5" customHeight="1">
      <c r="A142" s="362"/>
      <c r="B142" s="362"/>
      <c r="C142" s="362"/>
      <c r="D142" s="362"/>
      <c r="E142" s="362"/>
      <c r="F142" s="362"/>
      <c r="G142" s="362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 s="362"/>
      <c r="BP142" s="362"/>
      <c r="BQ142" s="362"/>
      <c r="BR142" s="362"/>
      <c r="BS142" s="362"/>
      <c r="BT142" s="362"/>
      <c r="BU142" s="362"/>
      <c r="BV142" s="362"/>
      <c r="BW142" s="362"/>
      <c r="BX142" s="362"/>
      <c r="BY142" s="362"/>
      <c r="BZ142" s="362"/>
      <c r="CA142" s="362"/>
      <c r="CB142" s="362"/>
      <c r="CC142" s="362"/>
      <c r="CD142" s="362"/>
      <c r="CE142" s="362"/>
      <c r="CF142" s="362"/>
      <c r="CG142" s="362"/>
      <c r="CH142" s="362"/>
      <c r="CI142" s="362"/>
      <c r="CJ142" s="362"/>
      <c r="CK142" s="362"/>
      <c r="CL142" s="362"/>
      <c r="CM142" s="362"/>
      <c r="CN142" s="362"/>
      <c r="CO142" s="362"/>
      <c r="CP142" s="362"/>
      <c r="CQ142" s="362"/>
      <c r="CR142" s="362"/>
      <c r="CS142" s="362"/>
      <c r="CT142" s="362"/>
      <c r="CU142" s="362"/>
      <c r="CV142" s="362"/>
      <c r="CW142" s="362"/>
      <c r="CX142" s="362"/>
      <c r="CY142" s="362"/>
      <c r="CZ142" s="362"/>
      <c r="DA142" s="360"/>
      <c r="DB142" s="360"/>
      <c r="DC142" s="360"/>
      <c r="DD142" s="360"/>
      <c r="DE142" s="360"/>
      <c r="DF142" s="360"/>
      <c r="DG142" s="360"/>
      <c r="DH142" s="360"/>
      <c r="DI142" s="360"/>
      <c r="DJ142" s="360"/>
      <c r="DK142" s="360"/>
      <c r="DL142" s="360"/>
      <c r="DM142" s="360"/>
      <c r="DN142" s="360"/>
      <c r="DO142" s="360"/>
      <c r="DP142" s="360"/>
      <c r="DQ142" s="360"/>
      <c r="DR142" s="360"/>
      <c r="DS142" s="360"/>
      <c r="DT142" s="360"/>
      <c r="DU142" s="360"/>
      <c r="DV142" s="360"/>
      <c r="DW142" s="360"/>
      <c r="DX142" s="360"/>
      <c r="DY142" s="360"/>
      <c r="DZ142" s="360"/>
      <c r="EA142" s="360"/>
      <c r="EB142" s="360"/>
      <c r="EC142" s="360"/>
      <c r="ED142" s="360"/>
      <c r="EE142" s="360"/>
    </row>
    <row r="143" spans="1:135" s="3" customFormat="1" ht="45" customHeight="1">
      <c r="A143" s="351" t="s">
        <v>0</v>
      </c>
      <c r="B143" s="352"/>
      <c r="C143" s="352"/>
      <c r="D143" s="352"/>
      <c r="E143" s="352"/>
      <c r="F143" s="353"/>
      <c r="G143" s="351" t="s">
        <v>14</v>
      </c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3"/>
      <c r="BC143" s="351" t="s">
        <v>69</v>
      </c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3"/>
      <c r="BS143" s="351" t="s">
        <v>70</v>
      </c>
      <c r="BT143" s="352"/>
      <c r="BU143" s="352"/>
      <c r="BV143" s="352"/>
      <c r="BW143" s="352"/>
      <c r="BX143" s="352"/>
      <c r="BY143" s="352"/>
      <c r="BZ143" s="352"/>
      <c r="CA143" s="352"/>
      <c r="CB143" s="352"/>
      <c r="CC143" s="352"/>
      <c r="CD143" s="352"/>
      <c r="CE143" s="352"/>
      <c r="CF143" s="352"/>
      <c r="CG143" s="352"/>
      <c r="CH143" s="353"/>
      <c r="CI143" s="351" t="s">
        <v>71</v>
      </c>
      <c r="CJ143" s="352"/>
      <c r="CK143" s="352"/>
      <c r="CL143" s="352"/>
      <c r="CM143" s="352"/>
      <c r="CN143" s="352"/>
      <c r="CO143" s="352"/>
      <c r="CP143" s="352"/>
      <c r="CQ143" s="352"/>
      <c r="CR143" s="352"/>
      <c r="CS143" s="352"/>
      <c r="CT143" s="352"/>
      <c r="CU143" s="352"/>
      <c r="CV143" s="352"/>
      <c r="CW143" s="352"/>
      <c r="CX143" s="352"/>
      <c r="CY143" s="352"/>
      <c r="CZ143" s="353"/>
      <c r="DA143" s="360"/>
      <c r="DB143" s="360"/>
      <c r="DC143" s="360"/>
      <c r="DD143" s="360"/>
      <c r="DE143" s="360"/>
      <c r="DF143" s="360"/>
      <c r="DG143" s="360"/>
      <c r="DH143" s="360"/>
      <c r="DI143" s="360"/>
      <c r="DJ143" s="360"/>
      <c r="DK143" s="360"/>
      <c r="DL143" s="360"/>
      <c r="DM143" s="360"/>
      <c r="DN143" s="360"/>
      <c r="DO143" s="360"/>
      <c r="DP143" s="360"/>
      <c r="DQ143" s="360"/>
      <c r="DR143" s="360"/>
      <c r="DS143" s="360"/>
      <c r="DT143" s="360"/>
      <c r="DU143" s="360"/>
      <c r="DV143" s="360"/>
      <c r="DW143" s="360"/>
      <c r="DX143" s="360"/>
      <c r="DY143" s="360"/>
      <c r="DZ143" s="360"/>
      <c r="EA143" s="360"/>
      <c r="EB143" s="360"/>
      <c r="EC143" s="360"/>
      <c r="ED143" s="360"/>
      <c r="EE143" s="360"/>
    </row>
    <row r="144" spans="1:135" s="4" customFormat="1" ht="12.75">
      <c r="A144" s="348">
        <v>1</v>
      </c>
      <c r="B144" s="348"/>
      <c r="C144" s="348"/>
      <c r="D144" s="348"/>
      <c r="E144" s="348"/>
      <c r="F144" s="348"/>
      <c r="G144" s="348">
        <v>2</v>
      </c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>
        <v>3</v>
      </c>
      <c r="BD144" s="348"/>
      <c r="BE144" s="348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  <c r="BR144" s="348"/>
      <c r="BS144" s="348">
        <v>4</v>
      </c>
      <c r="BT144" s="348"/>
      <c r="BU144" s="348"/>
      <c r="BV144" s="348"/>
      <c r="BW144" s="348"/>
      <c r="BX144" s="348"/>
      <c r="BY144" s="348"/>
      <c r="BZ144" s="348"/>
      <c r="CA144" s="348"/>
      <c r="CB144" s="348"/>
      <c r="CC144" s="348"/>
      <c r="CD144" s="348"/>
      <c r="CE144" s="348"/>
      <c r="CF144" s="348"/>
      <c r="CG144" s="348"/>
      <c r="CH144" s="348"/>
      <c r="CI144" s="348">
        <v>5</v>
      </c>
      <c r="CJ144" s="348"/>
      <c r="CK144" s="348"/>
      <c r="CL144" s="348"/>
      <c r="CM144" s="348"/>
      <c r="CN144" s="348"/>
      <c r="CO144" s="348"/>
      <c r="CP144" s="348"/>
      <c r="CQ144" s="348"/>
      <c r="CR144" s="348"/>
      <c r="CS144" s="348"/>
      <c r="CT144" s="348"/>
      <c r="CU144" s="348"/>
      <c r="CV144" s="348"/>
      <c r="CW144" s="348"/>
      <c r="CX144" s="348"/>
      <c r="CY144" s="348"/>
      <c r="CZ144" s="348"/>
      <c r="DA144" s="360"/>
      <c r="DB144" s="360"/>
      <c r="DC144" s="360"/>
      <c r="DD144" s="360"/>
      <c r="DE144" s="360"/>
      <c r="DF144" s="360"/>
      <c r="DG144" s="360"/>
      <c r="DH144" s="360"/>
      <c r="DI144" s="360"/>
      <c r="DJ144" s="360"/>
      <c r="DK144" s="360"/>
      <c r="DL144" s="360"/>
      <c r="DM144" s="360"/>
      <c r="DN144" s="360"/>
      <c r="DO144" s="360"/>
      <c r="DP144" s="360"/>
      <c r="DQ144" s="360"/>
      <c r="DR144" s="360"/>
      <c r="DS144" s="360"/>
      <c r="DT144" s="360"/>
      <c r="DU144" s="360"/>
      <c r="DV144" s="360"/>
      <c r="DW144" s="360"/>
      <c r="DX144" s="360"/>
      <c r="DY144" s="360"/>
      <c r="DZ144" s="360"/>
      <c r="EA144" s="360"/>
      <c r="EB144" s="360"/>
      <c r="EC144" s="360"/>
      <c r="ED144" s="360"/>
      <c r="EE144" s="360"/>
    </row>
    <row r="145" spans="1:135" s="4" customFormat="1" ht="12.75">
      <c r="A145" s="342"/>
      <c r="B145" s="342"/>
      <c r="C145" s="342"/>
      <c r="D145" s="342"/>
      <c r="E145" s="342"/>
      <c r="F145" s="342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  <c r="AL145" s="347"/>
      <c r="AM145" s="347"/>
      <c r="AN145" s="347"/>
      <c r="AO145" s="347"/>
      <c r="AP145" s="347"/>
      <c r="AQ145" s="347"/>
      <c r="AR145" s="347"/>
      <c r="AS145" s="347"/>
      <c r="AT145" s="347"/>
      <c r="AU145" s="347"/>
      <c r="AV145" s="347"/>
      <c r="AW145" s="347"/>
      <c r="AX145" s="347"/>
      <c r="AY145" s="347"/>
      <c r="AZ145" s="347"/>
      <c r="BA145" s="347"/>
      <c r="BB145" s="347"/>
      <c r="BC145" s="341"/>
      <c r="BD145" s="341"/>
      <c r="BE145" s="341"/>
      <c r="BF145" s="341"/>
      <c r="BG145" s="341"/>
      <c r="BH145" s="341"/>
      <c r="BI145" s="341"/>
      <c r="BJ145" s="341"/>
      <c r="BK145" s="341"/>
      <c r="BL145" s="341"/>
      <c r="BM145" s="341"/>
      <c r="BN145" s="341"/>
      <c r="BO145" s="341"/>
      <c r="BP145" s="341"/>
      <c r="BQ145" s="341"/>
      <c r="BR145" s="341"/>
      <c r="BS145" s="341"/>
      <c r="BT145" s="341"/>
      <c r="BU145" s="341"/>
      <c r="BV145" s="341"/>
      <c r="BW145" s="341"/>
      <c r="BX145" s="341"/>
      <c r="BY145" s="341"/>
      <c r="BZ145" s="341"/>
      <c r="CA145" s="341"/>
      <c r="CB145" s="341"/>
      <c r="CC145" s="341"/>
      <c r="CD145" s="341"/>
      <c r="CE145" s="341"/>
      <c r="CF145" s="341"/>
      <c r="CG145" s="341"/>
      <c r="CH145" s="341"/>
      <c r="CI145" s="344"/>
      <c r="CJ145" s="344"/>
      <c r="CK145" s="344"/>
      <c r="CL145" s="344"/>
      <c r="CM145" s="344"/>
      <c r="CN145" s="344"/>
      <c r="CO145" s="344"/>
      <c r="CP145" s="344"/>
      <c r="CQ145" s="344"/>
      <c r="CR145" s="344"/>
      <c r="CS145" s="344"/>
      <c r="CT145" s="344"/>
      <c r="CU145" s="344"/>
      <c r="CV145" s="344"/>
      <c r="CW145" s="344"/>
      <c r="CX145" s="344"/>
      <c r="CY145" s="344"/>
      <c r="CZ145" s="344"/>
      <c r="DA145" s="360"/>
      <c r="DB145" s="360"/>
      <c r="DC145" s="360"/>
      <c r="DD145" s="360"/>
      <c r="DE145" s="360"/>
      <c r="DF145" s="360"/>
      <c r="DG145" s="360"/>
      <c r="DH145" s="360"/>
      <c r="DI145" s="360"/>
      <c r="DJ145" s="360"/>
      <c r="DK145" s="360"/>
      <c r="DL145" s="360"/>
      <c r="DM145" s="360"/>
      <c r="DN145" s="360"/>
      <c r="DO145" s="360"/>
      <c r="DP145" s="360"/>
      <c r="DQ145" s="360"/>
      <c r="DR145" s="360"/>
      <c r="DS145" s="360"/>
      <c r="DT145" s="360"/>
      <c r="DU145" s="360"/>
      <c r="DV145" s="360"/>
      <c r="DW145" s="360"/>
      <c r="DX145" s="360"/>
      <c r="DY145" s="360"/>
      <c r="DZ145" s="360"/>
      <c r="EA145" s="360"/>
      <c r="EB145" s="360"/>
      <c r="EC145" s="360"/>
      <c r="ED145" s="360"/>
      <c r="EE145" s="360"/>
    </row>
    <row r="146" spans="1:135" s="4" customFormat="1" ht="12.75" hidden="1">
      <c r="A146" s="342"/>
      <c r="B146" s="342"/>
      <c r="C146" s="342"/>
      <c r="D146" s="342"/>
      <c r="E146" s="342"/>
      <c r="F146" s="342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  <c r="V146" s="347"/>
      <c r="W146" s="347"/>
      <c r="X146" s="347"/>
      <c r="Y146" s="347"/>
      <c r="Z146" s="347"/>
      <c r="AA146" s="347"/>
      <c r="AB146" s="347"/>
      <c r="AC146" s="347"/>
      <c r="AD146" s="347"/>
      <c r="AE146" s="347"/>
      <c r="AF146" s="347"/>
      <c r="AG146" s="347"/>
      <c r="AH146" s="347"/>
      <c r="AI146" s="347"/>
      <c r="AJ146" s="347"/>
      <c r="AK146" s="347"/>
      <c r="AL146" s="347"/>
      <c r="AM146" s="347"/>
      <c r="AN146" s="347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7"/>
      <c r="BC146" s="341"/>
      <c r="BD146" s="341"/>
      <c r="BE146" s="341"/>
      <c r="BF146" s="341"/>
      <c r="BG146" s="341"/>
      <c r="BH146" s="341"/>
      <c r="BI146" s="341"/>
      <c r="BJ146" s="341"/>
      <c r="BK146" s="341"/>
      <c r="BL146" s="341"/>
      <c r="BM146" s="341"/>
      <c r="BN146" s="341"/>
      <c r="BO146" s="341"/>
      <c r="BP146" s="341"/>
      <c r="BQ146" s="341"/>
      <c r="BR146" s="341"/>
      <c r="BS146" s="341"/>
      <c r="BT146" s="341"/>
      <c r="BU146" s="341"/>
      <c r="BV146" s="341"/>
      <c r="BW146" s="341"/>
      <c r="BX146" s="341"/>
      <c r="BY146" s="341"/>
      <c r="BZ146" s="341"/>
      <c r="CA146" s="341"/>
      <c r="CB146" s="341"/>
      <c r="CC146" s="341"/>
      <c r="CD146" s="341"/>
      <c r="CE146" s="341"/>
      <c r="CF146" s="341"/>
      <c r="CG146" s="341"/>
      <c r="CH146" s="341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60"/>
      <c r="DB146" s="360"/>
      <c r="DC146" s="360"/>
      <c r="DD146" s="360"/>
      <c r="DE146" s="360"/>
      <c r="DF146" s="360"/>
      <c r="DG146" s="360"/>
      <c r="DH146" s="360"/>
      <c r="DI146" s="360"/>
      <c r="DJ146" s="360"/>
      <c r="DK146" s="360"/>
      <c r="DL146" s="360"/>
      <c r="DM146" s="360"/>
      <c r="DN146" s="360"/>
      <c r="DO146" s="360"/>
      <c r="DP146" s="360"/>
      <c r="DQ146" s="360"/>
      <c r="DR146" s="360"/>
      <c r="DS146" s="360"/>
      <c r="DT146" s="360"/>
      <c r="DU146" s="360"/>
      <c r="DV146" s="360"/>
      <c r="DW146" s="360"/>
      <c r="DX146" s="360"/>
      <c r="DY146" s="360"/>
      <c r="DZ146" s="360"/>
      <c r="EA146" s="360"/>
      <c r="EB146" s="360"/>
      <c r="EC146" s="360"/>
      <c r="ED146" s="360"/>
      <c r="EE146" s="360"/>
    </row>
    <row r="147" spans="1:135" s="4" customFormat="1" ht="12.75" hidden="1">
      <c r="A147" s="342"/>
      <c r="B147" s="342"/>
      <c r="C147" s="342"/>
      <c r="D147" s="342"/>
      <c r="E147" s="342"/>
      <c r="F147" s="342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7"/>
      <c r="Y147" s="347"/>
      <c r="Z147" s="347"/>
      <c r="AA147" s="347"/>
      <c r="AB147" s="347"/>
      <c r="AC147" s="347"/>
      <c r="AD147" s="347"/>
      <c r="AE147" s="347"/>
      <c r="AF147" s="347"/>
      <c r="AG147" s="347"/>
      <c r="AH147" s="347"/>
      <c r="AI147" s="347"/>
      <c r="AJ147" s="347"/>
      <c r="AK147" s="347"/>
      <c r="AL147" s="347"/>
      <c r="AM147" s="347"/>
      <c r="AN147" s="347"/>
      <c r="AO147" s="347"/>
      <c r="AP147" s="347"/>
      <c r="AQ147" s="347"/>
      <c r="AR147" s="347"/>
      <c r="AS147" s="347"/>
      <c r="AT147" s="347"/>
      <c r="AU147" s="347"/>
      <c r="AV147" s="347"/>
      <c r="AW147" s="347"/>
      <c r="AX147" s="347"/>
      <c r="AY147" s="347"/>
      <c r="AZ147" s="347"/>
      <c r="BA147" s="347"/>
      <c r="BB147" s="347"/>
      <c r="BC147" s="341"/>
      <c r="BD147" s="341"/>
      <c r="BE147" s="341"/>
      <c r="BF147" s="341"/>
      <c r="BG147" s="341"/>
      <c r="BH147" s="341"/>
      <c r="BI147" s="341"/>
      <c r="BJ147" s="341"/>
      <c r="BK147" s="341"/>
      <c r="BL147" s="341"/>
      <c r="BM147" s="341"/>
      <c r="BN147" s="341"/>
      <c r="BO147" s="341"/>
      <c r="BP147" s="341"/>
      <c r="BQ147" s="341"/>
      <c r="BR147" s="341"/>
      <c r="BS147" s="341"/>
      <c r="BT147" s="341"/>
      <c r="BU147" s="341"/>
      <c r="BV147" s="341"/>
      <c r="BW147" s="341"/>
      <c r="BX147" s="341"/>
      <c r="BY147" s="341"/>
      <c r="BZ147" s="341"/>
      <c r="CA147" s="341"/>
      <c r="CB147" s="341"/>
      <c r="CC147" s="341"/>
      <c r="CD147" s="341"/>
      <c r="CE147" s="341"/>
      <c r="CF147" s="341"/>
      <c r="CG147" s="341"/>
      <c r="CH147" s="341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60"/>
      <c r="DB147" s="360"/>
      <c r="DC147" s="360"/>
      <c r="DD147" s="360"/>
      <c r="DE147" s="360"/>
      <c r="DF147" s="360"/>
      <c r="DG147" s="360"/>
      <c r="DH147" s="360"/>
      <c r="DI147" s="360"/>
      <c r="DJ147" s="360"/>
      <c r="DK147" s="360"/>
      <c r="DL147" s="360"/>
      <c r="DM147" s="360"/>
      <c r="DN147" s="360"/>
      <c r="DO147" s="360"/>
      <c r="DP147" s="360"/>
      <c r="DQ147" s="360"/>
      <c r="DR147" s="360"/>
      <c r="DS147" s="360"/>
      <c r="DT147" s="360"/>
      <c r="DU147" s="360"/>
      <c r="DV147" s="360"/>
      <c r="DW147" s="360"/>
      <c r="DX147" s="360"/>
      <c r="DY147" s="360"/>
      <c r="DZ147" s="360"/>
      <c r="EA147" s="360"/>
      <c r="EB147" s="360"/>
      <c r="EC147" s="360"/>
      <c r="ED147" s="360"/>
      <c r="EE147" s="360"/>
    </row>
    <row r="148" spans="1:135" s="4" customFormat="1" ht="12.75" hidden="1">
      <c r="A148" s="342"/>
      <c r="B148" s="342"/>
      <c r="C148" s="342"/>
      <c r="D148" s="342"/>
      <c r="E148" s="342"/>
      <c r="F148" s="342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47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47"/>
      <c r="AJ148" s="347"/>
      <c r="AK148" s="347"/>
      <c r="AL148" s="347"/>
      <c r="AM148" s="347"/>
      <c r="AN148" s="347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7"/>
      <c r="BB148" s="347"/>
      <c r="BC148" s="341"/>
      <c r="BD148" s="341"/>
      <c r="BE148" s="341"/>
      <c r="BF148" s="341"/>
      <c r="BG148" s="341"/>
      <c r="BH148" s="341"/>
      <c r="BI148" s="341"/>
      <c r="BJ148" s="341"/>
      <c r="BK148" s="341"/>
      <c r="BL148" s="341"/>
      <c r="BM148" s="341"/>
      <c r="BN148" s="341"/>
      <c r="BO148" s="341"/>
      <c r="BP148" s="341"/>
      <c r="BQ148" s="341"/>
      <c r="BR148" s="341"/>
      <c r="BS148" s="341"/>
      <c r="BT148" s="341"/>
      <c r="BU148" s="341"/>
      <c r="BV148" s="341"/>
      <c r="BW148" s="341"/>
      <c r="BX148" s="341"/>
      <c r="BY148" s="341"/>
      <c r="BZ148" s="341"/>
      <c r="CA148" s="341"/>
      <c r="CB148" s="341"/>
      <c r="CC148" s="341"/>
      <c r="CD148" s="341"/>
      <c r="CE148" s="341"/>
      <c r="CF148" s="341"/>
      <c r="CG148" s="341"/>
      <c r="CH148" s="341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60"/>
      <c r="DB148" s="360"/>
      <c r="DC148" s="360"/>
      <c r="DD148" s="360"/>
      <c r="DE148" s="360"/>
      <c r="DF148" s="360"/>
      <c r="DG148" s="360"/>
      <c r="DH148" s="360"/>
      <c r="DI148" s="360"/>
      <c r="DJ148" s="360"/>
      <c r="DK148" s="360"/>
      <c r="DL148" s="360"/>
      <c r="DM148" s="360"/>
      <c r="DN148" s="360"/>
      <c r="DO148" s="360"/>
      <c r="DP148" s="360"/>
      <c r="DQ148" s="360"/>
      <c r="DR148" s="360"/>
      <c r="DS148" s="360"/>
      <c r="DT148" s="360"/>
      <c r="DU148" s="360"/>
      <c r="DV148" s="360"/>
      <c r="DW148" s="360"/>
      <c r="DX148" s="360"/>
      <c r="DY148" s="360"/>
      <c r="DZ148" s="360"/>
      <c r="EA148" s="360"/>
      <c r="EB148" s="360"/>
      <c r="EC148" s="360"/>
      <c r="ED148" s="360"/>
      <c r="EE148" s="360"/>
    </row>
    <row r="149" spans="1:135" s="5" customFormat="1" ht="15" customHeight="1" hidden="1">
      <c r="A149" s="342"/>
      <c r="B149" s="342"/>
      <c r="C149" s="342"/>
      <c r="D149" s="342"/>
      <c r="E149" s="342"/>
      <c r="F149" s="342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/>
      <c r="AJ149" s="347"/>
      <c r="AK149" s="347"/>
      <c r="AL149" s="347"/>
      <c r="AM149" s="347"/>
      <c r="AN149" s="347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7"/>
      <c r="BB149" s="347"/>
      <c r="BC149" s="341"/>
      <c r="BD149" s="341"/>
      <c r="BE149" s="341"/>
      <c r="BF149" s="341"/>
      <c r="BG149" s="341"/>
      <c r="BH149" s="341"/>
      <c r="BI149" s="341"/>
      <c r="BJ149" s="341"/>
      <c r="BK149" s="341"/>
      <c r="BL149" s="341"/>
      <c r="BM149" s="341"/>
      <c r="BN149" s="341"/>
      <c r="BO149" s="341"/>
      <c r="BP149" s="341"/>
      <c r="BQ149" s="341"/>
      <c r="BR149" s="341"/>
      <c r="BS149" s="341"/>
      <c r="BT149" s="341"/>
      <c r="BU149" s="341"/>
      <c r="BV149" s="341"/>
      <c r="BW149" s="341"/>
      <c r="BX149" s="341"/>
      <c r="BY149" s="341"/>
      <c r="BZ149" s="341"/>
      <c r="CA149" s="341"/>
      <c r="CB149" s="341"/>
      <c r="CC149" s="341"/>
      <c r="CD149" s="341"/>
      <c r="CE149" s="341"/>
      <c r="CF149" s="341"/>
      <c r="CG149" s="341"/>
      <c r="CH149" s="341"/>
      <c r="CI149" s="344"/>
      <c r="CJ149" s="344"/>
      <c r="CK149" s="344"/>
      <c r="CL149" s="344"/>
      <c r="CM149" s="344"/>
      <c r="CN149" s="344"/>
      <c r="CO149" s="344"/>
      <c r="CP149" s="344"/>
      <c r="CQ149" s="344"/>
      <c r="CR149" s="344"/>
      <c r="CS149" s="344"/>
      <c r="CT149" s="344"/>
      <c r="CU149" s="344"/>
      <c r="CV149" s="344"/>
      <c r="CW149" s="344"/>
      <c r="CX149" s="344"/>
      <c r="CY149" s="344"/>
      <c r="CZ149" s="344"/>
      <c r="DA149" s="360"/>
      <c r="DB149" s="360"/>
      <c r="DC149" s="360"/>
      <c r="DD149" s="360"/>
      <c r="DE149" s="360"/>
      <c r="DF149" s="360"/>
      <c r="DG149" s="360"/>
      <c r="DH149" s="360"/>
      <c r="DI149" s="360"/>
      <c r="DJ149" s="360"/>
      <c r="DK149" s="360"/>
      <c r="DL149" s="360"/>
      <c r="DM149" s="360"/>
      <c r="DN149" s="360"/>
      <c r="DO149" s="360"/>
      <c r="DP149" s="360"/>
      <c r="DQ149" s="360"/>
      <c r="DR149" s="360"/>
      <c r="DS149" s="360"/>
      <c r="DT149" s="360"/>
      <c r="DU149" s="360"/>
      <c r="DV149" s="360"/>
      <c r="DW149" s="360"/>
      <c r="DX149" s="360"/>
      <c r="DY149" s="360"/>
      <c r="DZ149" s="360"/>
      <c r="EA149" s="360"/>
      <c r="EB149" s="360"/>
      <c r="EC149" s="360"/>
      <c r="ED149" s="360"/>
      <c r="EE149" s="360"/>
    </row>
    <row r="150" spans="1:135" s="5" customFormat="1" ht="15" customHeight="1" hidden="1">
      <c r="A150" s="342"/>
      <c r="B150" s="342"/>
      <c r="C150" s="342"/>
      <c r="D150" s="342"/>
      <c r="E150" s="342"/>
      <c r="F150" s="342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  <c r="V150" s="347"/>
      <c r="W150" s="347"/>
      <c r="X150" s="347"/>
      <c r="Y150" s="347"/>
      <c r="Z150" s="347"/>
      <c r="AA150" s="347"/>
      <c r="AB150" s="347"/>
      <c r="AC150" s="347"/>
      <c r="AD150" s="347"/>
      <c r="AE150" s="347"/>
      <c r="AF150" s="347"/>
      <c r="AG150" s="347"/>
      <c r="AH150" s="347"/>
      <c r="AI150" s="347"/>
      <c r="AJ150" s="347"/>
      <c r="AK150" s="347"/>
      <c r="AL150" s="347"/>
      <c r="AM150" s="347"/>
      <c r="AN150" s="347"/>
      <c r="AO150" s="347"/>
      <c r="AP150" s="347"/>
      <c r="AQ150" s="347"/>
      <c r="AR150" s="347"/>
      <c r="AS150" s="347"/>
      <c r="AT150" s="347"/>
      <c r="AU150" s="347"/>
      <c r="AV150" s="347"/>
      <c r="AW150" s="347"/>
      <c r="AX150" s="347"/>
      <c r="AY150" s="347"/>
      <c r="AZ150" s="347"/>
      <c r="BA150" s="347"/>
      <c r="BB150" s="347"/>
      <c r="BC150" s="341"/>
      <c r="BD150" s="341"/>
      <c r="BE150" s="341"/>
      <c r="BF150" s="341"/>
      <c r="BG150" s="341"/>
      <c r="BH150" s="341"/>
      <c r="BI150" s="341"/>
      <c r="BJ150" s="341"/>
      <c r="BK150" s="341"/>
      <c r="BL150" s="341"/>
      <c r="BM150" s="341"/>
      <c r="BN150" s="341"/>
      <c r="BO150" s="341"/>
      <c r="BP150" s="341"/>
      <c r="BQ150" s="341"/>
      <c r="BR150" s="341"/>
      <c r="BS150" s="341"/>
      <c r="BT150" s="341"/>
      <c r="BU150" s="341"/>
      <c r="BV150" s="341"/>
      <c r="BW150" s="341"/>
      <c r="BX150" s="341"/>
      <c r="BY150" s="341"/>
      <c r="BZ150" s="341"/>
      <c r="CA150" s="341"/>
      <c r="CB150" s="341"/>
      <c r="CC150" s="341"/>
      <c r="CD150" s="341"/>
      <c r="CE150" s="341"/>
      <c r="CF150" s="341"/>
      <c r="CG150" s="341"/>
      <c r="CH150" s="341"/>
      <c r="CI150" s="344"/>
      <c r="CJ150" s="344"/>
      <c r="CK150" s="344"/>
      <c r="CL150" s="344"/>
      <c r="CM150" s="344"/>
      <c r="CN150" s="344"/>
      <c r="CO150" s="344"/>
      <c r="CP150" s="344"/>
      <c r="CQ150" s="344"/>
      <c r="CR150" s="344"/>
      <c r="CS150" s="344"/>
      <c r="CT150" s="344"/>
      <c r="CU150" s="344"/>
      <c r="CV150" s="344"/>
      <c r="CW150" s="344"/>
      <c r="CX150" s="344"/>
      <c r="CY150" s="344"/>
      <c r="CZ150" s="344"/>
      <c r="DA150" s="360"/>
      <c r="DB150" s="360"/>
      <c r="DC150" s="360"/>
      <c r="DD150" s="360"/>
      <c r="DE150" s="360"/>
      <c r="DF150" s="360"/>
      <c r="DG150" s="360"/>
      <c r="DH150" s="360"/>
      <c r="DI150" s="360"/>
      <c r="DJ150" s="360"/>
      <c r="DK150" s="360"/>
      <c r="DL150" s="360"/>
      <c r="DM150" s="360"/>
      <c r="DN150" s="360"/>
      <c r="DO150" s="360"/>
      <c r="DP150" s="360"/>
      <c r="DQ150" s="360"/>
      <c r="DR150" s="360"/>
      <c r="DS150" s="360"/>
      <c r="DT150" s="360"/>
      <c r="DU150" s="360"/>
      <c r="DV150" s="360"/>
      <c r="DW150" s="360"/>
      <c r="DX150" s="360"/>
      <c r="DY150" s="360"/>
      <c r="DZ150" s="360"/>
      <c r="EA150" s="360"/>
      <c r="EB150" s="360"/>
      <c r="EC150" s="360"/>
      <c r="ED150" s="360"/>
      <c r="EE150" s="360"/>
    </row>
    <row r="151" spans="1:135" s="5" customFormat="1" ht="15" customHeight="1">
      <c r="A151" s="342"/>
      <c r="B151" s="342"/>
      <c r="C151" s="342"/>
      <c r="D151" s="342"/>
      <c r="E151" s="342"/>
      <c r="F151" s="342"/>
      <c r="G151" s="345" t="s">
        <v>8</v>
      </c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6"/>
      <c r="BC151" s="341" t="s">
        <v>9</v>
      </c>
      <c r="BD151" s="341"/>
      <c r="BE151" s="341"/>
      <c r="BF151" s="341"/>
      <c r="BG151" s="341"/>
      <c r="BH151" s="341"/>
      <c r="BI151" s="341"/>
      <c r="BJ151" s="341"/>
      <c r="BK151" s="341"/>
      <c r="BL151" s="341"/>
      <c r="BM151" s="341"/>
      <c r="BN151" s="341"/>
      <c r="BO151" s="341"/>
      <c r="BP151" s="341"/>
      <c r="BQ151" s="341"/>
      <c r="BR151" s="341"/>
      <c r="BS151" s="341" t="s">
        <v>9</v>
      </c>
      <c r="BT151" s="341"/>
      <c r="BU151" s="341"/>
      <c r="BV151" s="341"/>
      <c r="BW151" s="341"/>
      <c r="BX151" s="341"/>
      <c r="BY151" s="341"/>
      <c r="BZ151" s="341"/>
      <c r="CA151" s="341"/>
      <c r="CB151" s="341"/>
      <c r="CC151" s="341"/>
      <c r="CD151" s="341"/>
      <c r="CE151" s="341"/>
      <c r="CF151" s="341"/>
      <c r="CG151" s="341"/>
      <c r="CH151" s="341"/>
      <c r="CI151" s="341">
        <f>SUM(CI145:CI150)</f>
        <v>0</v>
      </c>
      <c r="CJ151" s="341"/>
      <c r="CK151" s="341"/>
      <c r="CL151" s="341"/>
      <c r="CM151" s="341"/>
      <c r="CN151" s="341"/>
      <c r="CO151" s="341"/>
      <c r="CP151" s="341"/>
      <c r="CQ151" s="341"/>
      <c r="CR151" s="341"/>
      <c r="CS151" s="341"/>
      <c r="CT151" s="341"/>
      <c r="CU151" s="341"/>
      <c r="CV151" s="341"/>
      <c r="CW151" s="341"/>
      <c r="CX151" s="341"/>
      <c r="CY151" s="341"/>
      <c r="CZ151" s="341"/>
      <c r="DA151" s="360"/>
      <c r="DB151" s="360"/>
      <c r="DC151" s="360"/>
      <c r="DD151" s="360"/>
      <c r="DE151" s="360"/>
      <c r="DF151" s="360"/>
      <c r="DG151" s="360"/>
      <c r="DH151" s="360"/>
      <c r="DI151" s="360"/>
      <c r="DJ151" s="360"/>
      <c r="DK151" s="360"/>
      <c r="DL151" s="360"/>
      <c r="DM151" s="360"/>
      <c r="DN151" s="360"/>
      <c r="DO151" s="360"/>
      <c r="DP151" s="360"/>
      <c r="DQ151" s="360"/>
      <c r="DR151" s="360"/>
      <c r="DS151" s="360"/>
      <c r="DT151" s="360"/>
      <c r="DU151" s="360"/>
      <c r="DV151" s="360"/>
      <c r="DW151" s="360"/>
      <c r="DX151" s="360"/>
      <c r="DY151" s="360"/>
      <c r="DZ151" s="360"/>
      <c r="EA151" s="360"/>
      <c r="EB151" s="360"/>
      <c r="EC151" s="360"/>
      <c r="ED151" s="360"/>
      <c r="EE151" s="360"/>
    </row>
    <row r="152" spans="1:135" s="5" customFormat="1" ht="15" customHeight="1">
      <c r="A152" s="368"/>
      <c r="B152" s="368"/>
      <c r="C152" s="368"/>
      <c r="D152" s="368"/>
      <c r="E152" s="368"/>
      <c r="F152" s="368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68"/>
      <c r="W152" s="368"/>
      <c r="X152" s="368"/>
      <c r="Y152" s="368"/>
      <c r="Z152" s="368"/>
      <c r="AA152" s="368"/>
      <c r="AB152" s="368"/>
      <c r="AC152" s="368"/>
      <c r="AD152" s="368"/>
      <c r="AE152" s="368"/>
      <c r="AF152" s="368"/>
      <c r="AG152" s="368"/>
      <c r="AH152" s="368"/>
      <c r="AI152" s="368"/>
      <c r="AJ152" s="368"/>
      <c r="AK152" s="368"/>
      <c r="AL152" s="368"/>
      <c r="AM152" s="368"/>
      <c r="AN152" s="368"/>
      <c r="AO152" s="368"/>
      <c r="AP152" s="368"/>
      <c r="AQ152" s="368"/>
      <c r="AR152" s="368"/>
      <c r="AS152" s="368"/>
      <c r="AT152" s="368"/>
      <c r="AU152" s="368"/>
      <c r="AV152" s="368"/>
      <c r="AW152" s="368"/>
      <c r="AX152" s="368"/>
      <c r="AY152" s="368"/>
      <c r="AZ152" s="368"/>
      <c r="BA152" s="368"/>
      <c r="BB152" s="368"/>
      <c r="BC152" s="368"/>
      <c r="BD152" s="368"/>
      <c r="BE152" s="368"/>
      <c r="BF152" s="368"/>
      <c r="BG152" s="368"/>
      <c r="BH152" s="368"/>
      <c r="BI152" s="368"/>
      <c r="BJ152" s="368"/>
      <c r="BK152" s="368"/>
      <c r="BL152" s="368"/>
      <c r="BM152" s="368"/>
      <c r="BN152" s="368"/>
      <c r="BO152" s="368"/>
      <c r="BP152" s="368"/>
      <c r="BQ152" s="368"/>
      <c r="BR152" s="368"/>
      <c r="BS152" s="368"/>
      <c r="BT152" s="368"/>
      <c r="BU152" s="368"/>
      <c r="BV152" s="368"/>
      <c r="BW152" s="368"/>
      <c r="BX152" s="368"/>
      <c r="BY152" s="368"/>
      <c r="BZ152" s="368"/>
      <c r="CA152" s="368"/>
      <c r="CB152" s="368"/>
      <c r="CC152" s="368"/>
      <c r="CD152" s="368"/>
      <c r="CE152" s="368"/>
      <c r="CF152" s="368"/>
      <c r="CG152" s="368"/>
      <c r="CH152" s="368"/>
      <c r="CI152" s="368"/>
      <c r="CJ152" s="368"/>
      <c r="CK152" s="368"/>
      <c r="CL152" s="368"/>
      <c r="CM152" s="368"/>
      <c r="CN152" s="368"/>
      <c r="CO152" s="368"/>
      <c r="CP152" s="368"/>
      <c r="CQ152" s="368"/>
      <c r="CR152" s="368"/>
      <c r="CS152" s="368"/>
      <c r="CT152" s="368"/>
      <c r="CU152" s="368"/>
      <c r="CV152" s="368"/>
      <c r="CW152" s="368"/>
      <c r="CX152" s="368"/>
      <c r="CY152" s="368"/>
      <c r="CZ152" s="368"/>
      <c r="DA152" s="360"/>
      <c r="DB152" s="360"/>
      <c r="DC152" s="360"/>
      <c r="DD152" s="360"/>
      <c r="DE152" s="360"/>
      <c r="DF152" s="360"/>
      <c r="DG152" s="360"/>
      <c r="DH152" s="360"/>
      <c r="DI152" s="360"/>
      <c r="DJ152" s="360"/>
      <c r="DK152" s="360"/>
      <c r="DL152" s="360"/>
      <c r="DM152" s="360"/>
      <c r="DN152" s="360"/>
      <c r="DO152" s="360"/>
      <c r="DP152" s="360"/>
      <c r="DQ152" s="360"/>
      <c r="DR152" s="360"/>
      <c r="DS152" s="360"/>
      <c r="DT152" s="360"/>
      <c r="DU152" s="360"/>
      <c r="DV152" s="360"/>
      <c r="DW152" s="360"/>
      <c r="DX152" s="360"/>
      <c r="DY152" s="360"/>
      <c r="DZ152" s="360"/>
      <c r="EA152" s="360"/>
      <c r="EB152" s="360"/>
      <c r="EC152" s="360"/>
      <c r="ED152" s="360"/>
      <c r="EE152" s="360"/>
    </row>
    <row r="153" spans="1:135" s="6" customFormat="1" ht="13.5">
      <c r="A153" s="360" t="s">
        <v>206</v>
      </c>
      <c r="B153" s="360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  <c r="DH153" s="360"/>
      <c r="DI153" s="360"/>
      <c r="DJ153" s="360"/>
      <c r="DK153" s="360"/>
      <c r="DL153" s="360"/>
      <c r="DM153" s="360"/>
      <c r="DN153" s="360"/>
      <c r="DO153" s="360"/>
      <c r="DP153" s="360"/>
      <c r="DQ153" s="360"/>
      <c r="DR153" s="360"/>
      <c r="DS153" s="360"/>
      <c r="DT153" s="360"/>
      <c r="DU153" s="360"/>
      <c r="DV153" s="360"/>
      <c r="DW153" s="360"/>
      <c r="DX153" s="360"/>
      <c r="DY153" s="360"/>
      <c r="DZ153" s="360"/>
      <c r="EA153" s="360"/>
      <c r="EB153" s="360"/>
      <c r="EC153" s="360"/>
      <c r="ED153" s="360"/>
      <c r="EE153" s="360"/>
    </row>
    <row r="154" spans="1:135" s="2" customFormat="1" ht="10.5" customHeight="1">
      <c r="A154" s="362"/>
      <c r="B154" s="362"/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  <c r="BU154" s="362"/>
      <c r="BV154" s="362"/>
      <c r="BW154" s="362"/>
      <c r="BX154" s="362"/>
      <c r="BY154" s="362"/>
      <c r="BZ154" s="362"/>
      <c r="CA154" s="362"/>
      <c r="CB154" s="362"/>
      <c r="CC154" s="362"/>
      <c r="CD154" s="362"/>
      <c r="CE154" s="362"/>
      <c r="CF154" s="362"/>
      <c r="CG154" s="362"/>
      <c r="CH154" s="362"/>
      <c r="CI154" s="362"/>
      <c r="CJ154" s="362"/>
      <c r="CK154" s="362"/>
      <c r="CL154" s="362"/>
      <c r="CM154" s="362"/>
      <c r="CN154" s="362"/>
      <c r="CO154" s="362"/>
      <c r="CP154" s="362"/>
      <c r="CQ154" s="362"/>
      <c r="CR154" s="362"/>
      <c r="CS154" s="362"/>
      <c r="CT154" s="362"/>
      <c r="CU154" s="362"/>
      <c r="CV154" s="362"/>
      <c r="CW154" s="362"/>
      <c r="CX154" s="362"/>
      <c r="CY154" s="362"/>
      <c r="CZ154" s="362"/>
      <c r="DA154" s="360"/>
      <c r="DB154" s="360"/>
      <c r="DC154" s="360"/>
      <c r="DD154" s="360"/>
      <c r="DE154" s="360"/>
      <c r="DF154" s="360"/>
      <c r="DG154" s="360"/>
      <c r="DH154" s="360"/>
      <c r="DI154" s="360"/>
      <c r="DJ154" s="360"/>
      <c r="DK154" s="360"/>
      <c r="DL154" s="360"/>
      <c r="DM154" s="360"/>
      <c r="DN154" s="360"/>
      <c r="DO154" s="360"/>
      <c r="DP154" s="360"/>
      <c r="DQ154" s="360"/>
      <c r="DR154" s="360"/>
      <c r="DS154" s="360"/>
      <c r="DT154" s="360"/>
      <c r="DU154" s="360"/>
      <c r="DV154" s="360"/>
      <c r="DW154" s="360"/>
      <c r="DX154" s="360"/>
      <c r="DY154" s="360"/>
      <c r="DZ154" s="360"/>
      <c r="EA154" s="360"/>
      <c r="EB154" s="360"/>
      <c r="EC154" s="360"/>
      <c r="ED154" s="360"/>
      <c r="EE154" s="360"/>
    </row>
    <row r="155" spans="1:135" s="2" customFormat="1" ht="30" customHeight="1">
      <c r="A155" s="351" t="s">
        <v>0</v>
      </c>
      <c r="B155" s="352"/>
      <c r="C155" s="352"/>
      <c r="D155" s="352"/>
      <c r="E155" s="352"/>
      <c r="F155" s="353"/>
      <c r="G155" s="351" t="s">
        <v>14</v>
      </c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3"/>
      <c r="BS155" s="351" t="s">
        <v>73</v>
      </c>
      <c r="BT155" s="352"/>
      <c r="BU155" s="352"/>
      <c r="BV155" s="352"/>
      <c r="BW155" s="352"/>
      <c r="BX155" s="352"/>
      <c r="BY155" s="352"/>
      <c r="BZ155" s="352"/>
      <c r="CA155" s="352"/>
      <c r="CB155" s="352"/>
      <c r="CC155" s="352"/>
      <c r="CD155" s="352"/>
      <c r="CE155" s="352"/>
      <c r="CF155" s="352"/>
      <c r="CG155" s="352"/>
      <c r="CH155" s="353"/>
      <c r="CI155" s="351" t="s">
        <v>74</v>
      </c>
      <c r="CJ155" s="352"/>
      <c r="CK155" s="352"/>
      <c r="CL155" s="352"/>
      <c r="CM155" s="352"/>
      <c r="CN155" s="352"/>
      <c r="CO155" s="352"/>
      <c r="CP155" s="352"/>
      <c r="CQ155" s="352"/>
      <c r="CR155" s="352"/>
      <c r="CS155" s="352"/>
      <c r="CT155" s="352"/>
      <c r="CU155" s="352"/>
      <c r="CV155" s="352"/>
      <c r="CW155" s="352"/>
      <c r="CX155" s="352"/>
      <c r="CY155" s="352"/>
      <c r="CZ155" s="353"/>
      <c r="DA155" s="360"/>
      <c r="DB155" s="360"/>
      <c r="DC155" s="360"/>
      <c r="DD155" s="360"/>
      <c r="DE155" s="360"/>
      <c r="DF155" s="360"/>
      <c r="DG155" s="360"/>
      <c r="DH155" s="360"/>
      <c r="DI155" s="360"/>
      <c r="DJ155" s="360"/>
      <c r="DK155" s="360"/>
      <c r="DL155" s="360"/>
      <c r="DM155" s="360"/>
      <c r="DN155" s="360"/>
      <c r="DO155" s="360"/>
      <c r="DP155" s="360"/>
      <c r="DQ155" s="360"/>
      <c r="DR155" s="360"/>
      <c r="DS155" s="360"/>
      <c r="DT155" s="360"/>
      <c r="DU155" s="360"/>
      <c r="DV155" s="360"/>
      <c r="DW155" s="360"/>
      <c r="DX155" s="360"/>
      <c r="DY155" s="360"/>
      <c r="DZ155" s="360"/>
      <c r="EA155" s="360"/>
      <c r="EB155" s="360"/>
      <c r="EC155" s="360"/>
      <c r="ED155" s="360"/>
      <c r="EE155" s="360"/>
    </row>
    <row r="156" spans="1:135" ht="12.75">
      <c r="A156" s="348">
        <v>1</v>
      </c>
      <c r="B156" s="348"/>
      <c r="C156" s="348"/>
      <c r="D156" s="348"/>
      <c r="E156" s="348"/>
      <c r="F156" s="348"/>
      <c r="G156" s="348">
        <v>2</v>
      </c>
      <c r="H156" s="348"/>
      <c r="I156" s="348"/>
      <c r="J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Y156" s="348"/>
      <c r="Z156" s="348"/>
      <c r="AA156" s="348"/>
      <c r="AB156" s="348"/>
      <c r="AC156" s="348"/>
      <c r="AD156" s="348"/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8"/>
      <c r="AS156" s="348"/>
      <c r="AT156" s="348"/>
      <c r="AU156" s="348"/>
      <c r="AV156" s="348"/>
      <c r="AW156" s="348"/>
      <c r="AX156" s="348"/>
      <c r="AY156" s="348"/>
      <c r="AZ156" s="348"/>
      <c r="BA156" s="348"/>
      <c r="BB156" s="348"/>
      <c r="BC156" s="348"/>
      <c r="BD156" s="348"/>
      <c r="BE156" s="348"/>
      <c r="BF156" s="348"/>
      <c r="BG156" s="348"/>
      <c r="BH156" s="348"/>
      <c r="BI156" s="348"/>
      <c r="BJ156" s="348"/>
      <c r="BK156" s="348"/>
      <c r="BL156" s="348"/>
      <c r="BM156" s="348"/>
      <c r="BN156" s="348"/>
      <c r="BO156" s="348"/>
      <c r="BP156" s="348"/>
      <c r="BQ156" s="348"/>
      <c r="BR156" s="348"/>
      <c r="BS156" s="348">
        <v>3</v>
      </c>
      <c r="BT156" s="348"/>
      <c r="BU156" s="348"/>
      <c r="BV156" s="348"/>
      <c r="BW156" s="348"/>
      <c r="BX156" s="348"/>
      <c r="BY156" s="348"/>
      <c r="BZ156" s="348"/>
      <c r="CA156" s="348"/>
      <c r="CB156" s="348"/>
      <c r="CC156" s="348"/>
      <c r="CD156" s="348"/>
      <c r="CE156" s="348"/>
      <c r="CF156" s="348"/>
      <c r="CG156" s="348"/>
      <c r="CH156" s="348"/>
      <c r="CI156" s="348">
        <v>4</v>
      </c>
      <c r="CJ156" s="348"/>
      <c r="CK156" s="348"/>
      <c r="CL156" s="348"/>
      <c r="CM156" s="348"/>
      <c r="CN156" s="348"/>
      <c r="CO156" s="348"/>
      <c r="CP156" s="348"/>
      <c r="CQ156" s="348"/>
      <c r="CR156" s="348"/>
      <c r="CS156" s="348"/>
      <c r="CT156" s="348"/>
      <c r="CU156" s="348"/>
      <c r="CV156" s="348"/>
      <c r="CW156" s="348"/>
      <c r="CX156" s="348"/>
      <c r="CY156" s="348"/>
      <c r="CZ156" s="348"/>
      <c r="DA156" s="360"/>
      <c r="DB156" s="360"/>
      <c r="DC156" s="360"/>
      <c r="DD156" s="360"/>
      <c r="DE156" s="360"/>
      <c r="DF156" s="360"/>
      <c r="DG156" s="360"/>
      <c r="DH156" s="360"/>
      <c r="DI156" s="360"/>
      <c r="DJ156" s="360"/>
      <c r="DK156" s="360"/>
      <c r="DL156" s="360"/>
      <c r="DM156" s="360"/>
      <c r="DN156" s="360"/>
      <c r="DO156" s="360"/>
      <c r="DP156" s="360"/>
      <c r="DQ156" s="360"/>
      <c r="DR156" s="360"/>
      <c r="DS156" s="360"/>
      <c r="DT156" s="360"/>
      <c r="DU156" s="360"/>
      <c r="DV156" s="360"/>
      <c r="DW156" s="360"/>
      <c r="DX156" s="360"/>
      <c r="DY156" s="360"/>
      <c r="DZ156" s="360"/>
      <c r="EA156" s="360"/>
      <c r="EB156" s="360"/>
      <c r="EC156" s="360"/>
      <c r="ED156" s="360"/>
      <c r="EE156" s="360"/>
    </row>
    <row r="157" spans="1:135" ht="12.75">
      <c r="A157" s="342"/>
      <c r="B157" s="342"/>
      <c r="C157" s="342"/>
      <c r="D157" s="342"/>
      <c r="E157" s="342"/>
      <c r="F157" s="342"/>
      <c r="G157" s="357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AN157" s="358"/>
      <c r="AO157" s="358"/>
      <c r="AP157" s="358"/>
      <c r="AQ157" s="358"/>
      <c r="AR157" s="358"/>
      <c r="AS157" s="358"/>
      <c r="AT157" s="358"/>
      <c r="AU157" s="358"/>
      <c r="AV157" s="358"/>
      <c r="AW157" s="358"/>
      <c r="AX157" s="358"/>
      <c r="AY157" s="358"/>
      <c r="AZ157" s="358"/>
      <c r="BA157" s="358"/>
      <c r="BB157" s="358"/>
      <c r="BC157" s="358"/>
      <c r="BD157" s="358"/>
      <c r="BE157" s="358"/>
      <c r="BF157" s="358"/>
      <c r="BG157" s="358"/>
      <c r="BH157" s="358"/>
      <c r="BI157" s="358"/>
      <c r="BJ157" s="358"/>
      <c r="BK157" s="358"/>
      <c r="BL157" s="358"/>
      <c r="BM157" s="358"/>
      <c r="BN157" s="358"/>
      <c r="BO157" s="358"/>
      <c r="BP157" s="358"/>
      <c r="BQ157" s="358"/>
      <c r="BR157" s="359"/>
      <c r="BS157" s="344"/>
      <c r="BT157" s="344"/>
      <c r="BU157" s="344"/>
      <c r="BV157" s="344"/>
      <c r="BW157" s="344"/>
      <c r="BX157" s="344"/>
      <c r="BY157" s="344"/>
      <c r="BZ157" s="344"/>
      <c r="CA157" s="344"/>
      <c r="CB157" s="344"/>
      <c r="CC157" s="344"/>
      <c r="CD157" s="344"/>
      <c r="CE157" s="344"/>
      <c r="CF157" s="344"/>
      <c r="CG157" s="344"/>
      <c r="CH157" s="344"/>
      <c r="CI157" s="344"/>
      <c r="CJ157" s="344"/>
      <c r="CK157" s="344"/>
      <c r="CL157" s="344"/>
      <c r="CM157" s="344"/>
      <c r="CN157" s="344"/>
      <c r="CO157" s="344"/>
      <c r="CP157" s="344"/>
      <c r="CQ157" s="344"/>
      <c r="CR157" s="344"/>
      <c r="CS157" s="344"/>
      <c r="CT157" s="344"/>
      <c r="CU157" s="344"/>
      <c r="CV157" s="344"/>
      <c r="CW157" s="344"/>
      <c r="CX157" s="344"/>
      <c r="CY157" s="344"/>
      <c r="CZ157" s="344"/>
      <c r="DA157" s="360"/>
      <c r="DB157" s="360"/>
      <c r="DC157" s="360"/>
      <c r="DD157" s="360"/>
      <c r="DE157" s="360"/>
      <c r="DF157" s="360"/>
      <c r="DG157" s="360"/>
      <c r="DH157" s="360"/>
      <c r="DI157" s="360"/>
      <c r="DJ157" s="360"/>
      <c r="DK157" s="360"/>
      <c r="DL157" s="360"/>
      <c r="DM157" s="360"/>
      <c r="DN157" s="360"/>
      <c r="DO157" s="360"/>
      <c r="DP157" s="360"/>
      <c r="DQ157" s="360"/>
      <c r="DR157" s="360"/>
      <c r="DS157" s="360"/>
      <c r="DT157" s="360"/>
      <c r="DU157" s="360"/>
      <c r="DV157" s="360"/>
      <c r="DW157" s="360"/>
      <c r="DX157" s="360"/>
      <c r="DY157" s="360"/>
      <c r="DZ157" s="360"/>
      <c r="EA157" s="360"/>
      <c r="EB157" s="360"/>
      <c r="EC157" s="360"/>
      <c r="ED157" s="360"/>
      <c r="EE157" s="360"/>
    </row>
    <row r="158" spans="1:135" ht="12.75" hidden="1">
      <c r="A158" s="342"/>
      <c r="B158" s="342"/>
      <c r="C158" s="342"/>
      <c r="D158" s="342"/>
      <c r="E158" s="342"/>
      <c r="F158" s="342"/>
      <c r="G158" s="357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358"/>
      <c r="BB158" s="358"/>
      <c r="BC158" s="358"/>
      <c r="BD158" s="358"/>
      <c r="BE158" s="358"/>
      <c r="BF158" s="358"/>
      <c r="BG158" s="358"/>
      <c r="BH158" s="358"/>
      <c r="BI158" s="358"/>
      <c r="BJ158" s="358"/>
      <c r="BK158" s="358"/>
      <c r="BL158" s="358"/>
      <c r="BM158" s="358"/>
      <c r="BN158" s="358"/>
      <c r="BO158" s="358"/>
      <c r="BP158" s="358"/>
      <c r="BQ158" s="358"/>
      <c r="BR158" s="359"/>
      <c r="BS158" s="344"/>
      <c r="BT158" s="344"/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  <c r="CF158" s="344"/>
      <c r="CG158" s="344"/>
      <c r="CH158" s="344"/>
      <c r="CI158" s="344"/>
      <c r="CJ158" s="344"/>
      <c r="CK158" s="344"/>
      <c r="CL158" s="344"/>
      <c r="CM158" s="344"/>
      <c r="CN158" s="344"/>
      <c r="CO158" s="344"/>
      <c r="CP158" s="344"/>
      <c r="CQ158" s="344"/>
      <c r="CR158" s="344"/>
      <c r="CS158" s="344"/>
      <c r="CT158" s="344"/>
      <c r="CU158" s="344"/>
      <c r="CV158" s="344"/>
      <c r="CW158" s="344"/>
      <c r="CX158" s="344"/>
      <c r="CY158" s="344"/>
      <c r="CZ158" s="344"/>
      <c r="DA158" s="360"/>
      <c r="DB158" s="360"/>
      <c r="DC158" s="360"/>
      <c r="DD158" s="360"/>
      <c r="DE158" s="360"/>
      <c r="DF158" s="360"/>
      <c r="DG158" s="360"/>
      <c r="DH158" s="360"/>
      <c r="DI158" s="360"/>
      <c r="DJ158" s="360"/>
      <c r="DK158" s="360"/>
      <c r="DL158" s="360"/>
      <c r="DM158" s="360"/>
      <c r="DN158" s="360"/>
      <c r="DO158" s="360"/>
      <c r="DP158" s="360"/>
      <c r="DQ158" s="360"/>
      <c r="DR158" s="360"/>
      <c r="DS158" s="360"/>
      <c r="DT158" s="360"/>
      <c r="DU158" s="360"/>
      <c r="DV158" s="360"/>
      <c r="DW158" s="360"/>
      <c r="DX158" s="360"/>
      <c r="DY158" s="360"/>
      <c r="DZ158" s="360"/>
      <c r="EA158" s="360"/>
      <c r="EB158" s="360"/>
      <c r="EC158" s="360"/>
      <c r="ED158" s="360"/>
      <c r="EE158" s="360"/>
    </row>
    <row r="159" spans="1:135" ht="12.75" hidden="1">
      <c r="A159" s="342"/>
      <c r="B159" s="342"/>
      <c r="C159" s="342"/>
      <c r="D159" s="342"/>
      <c r="E159" s="342"/>
      <c r="F159" s="342"/>
      <c r="G159" s="357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358"/>
      <c r="AI159" s="358"/>
      <c r="AJ159" s="358"/>
      <c r="AK159" s="358"/>
      <c r="AL159" s="358"/>
      <c r="AM159" s="358"/>
      <c r="AN159" s="358"/>
      <c r="AO159" s="358"/>
      <c r="AP159" s="358"/>
      <c r="AQ159" s="358"/>
      <c r="AR159" s="358"/>
      <c r="AS159" s="358"/>
      <c r="AT159" s="358"/>
      <c r="AU159" s="358"/>
      <c r="AV159" s="358"/>
      <c r="AW159" s="358"/>
      <c r="AX159" s="358"/>
      <c r="AY159" s="358"/>
      <c r="AZ159" s="358"/>
      <c r="BA159" s="358"/>
      <c r="BB159" s="358"/>
      <c r="BC159" s="358"/>
      <c r="BD159" s="358"/>
      <c r="BE159" s="358"/>
      <c r="BF159" s="358"/>
      <c r="BG159" s="358"/>
      <c r="BH159" s="358"/>
      <c r="BI159" s="358"/>
      <c r="BJ159" s="358"/>
      <c r="BK159" s="358"/>
      <c r="BL159" s="358"/>
      <c r="BM159" s="358"/>
      <c r="BN159" s="358"/>
      <c r="BO159" s="358"/>
      <c r="BP159" s="358"/>
      <c r="BQ159" s="358"/>
      <c r="BR159" s="359"/>
      <c r="BS159" s="344"/>
      <c r="BT159" s="344"/>
      <c r="BU159" s="344"/>
      <c r="BV159" s="344"/>
      <c r="BW159" s="344"/>
      <c r="BX159" s="344"/>
      <c r="BY159" s="344"/>
      <c r="BZ159" s="344"/>
      <c r="CA159" s="344"/>
      <c r="CB159" s="344"/>
      <c r="CC159" s="344"/>
      <c r="CD159" s="344"/>
      <c r="CE159" s="344"/>
      <c r="CF159" s="344"/>
      <c r="CG159" s="344"/>
      <c r="CH159" s="344"/>
      <c r="CI159" s="344"/>
      <c r="CJ159" s="344"/>
      <c r="CK159" s="344"/>
      <c r="CL159" s="344"/>
      <c r="CM159" s="344"/>
      <c r="CN159" s="344"/>
      <c r="CO159" s="344"/>
      <c r="CP159" s="344"/>
      <c r="CQ159" s="344"/>
      <c r="CR159" s="344"/>
      <c r="CS159" s="344"/>
      <c r="CT159" s="344"/>
      <c r="CU159" s="344"/>
      <c r="CV159" s="344"/>
      <c r="CW159" s="344"/>
      <c r="CX159" s="344"/>
      <c r="CY159" s="344"/>
      <c r="CZ159" s="344"/>
      <c r="DA159" s="360"/>
      <c r="DB159" s="360"/>
      <c r="DC159" s="360"/>
      <c r="DD159" s="360"/>
      <c r="DE159" s="360"/>
      <c r="DF159" s="360"/>
      <c r="DG159" s="360"/>
      <c r="DH159" s="360"/>
      <c r="DI159" s="360"/>
      <c r="DJ159" s="360"/>
      <c r="DK159" s="360"/>
      <c r="DL159" s="360"/>
      <c r="DM159" s="360"/>
      <c r="DN159" s="360"/>
      <c r="DO159" s="360"/>
      <c r="DP159" s="360"/>
      <c r="DQ159" s="360"/>
      <c r="DR159" s="360"/>
      <c r="DS159" s="360"/>
      <c r="DT159" s="360"/>
      <c r="DU159" s="360"/>
      <c r="DV159" s="360"/>
      <c r="DW159" s="360"/>
      <c r="DX159" s="360"/>
      <c r="DY159" s="360"/>
      <c r="DZ159" s="360"/>
      <c r="EA159" s="360"/>
      <c r="EB159" s="360"/>
      <c r="EC159" s="360"/>
      <c r="ED159" s="360"/>
      <c r="EE159" s="360"/>
    </row>
    <row r="160" spans="1:135" ht="12.75" hidden="1">
      <c r="A160" s="342"/>
      <c r="B160" s="342"/>
      <c r="C160" s="342"/>
      <c r="D160" s="342"/>
      <c r="E160" s="342"/>
      <c r="F160" s="342"/>
      <c r="G160" s="357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358"/>
      <c r="AN160" s="358"/>
      <c r="AO160" s="358"/>
      <c r="AP160" s="358"/>
      <c r="AQ160" s="358"/>
      <c r="AR160" s="358"/>
      <c r="AS160" s="358"/>
      <c r="AT160" s="358"/>
      <c r="AU160" s="358"/>
      <c r="AV160" s="358"/>
      <c r="AW160" s="358"/>
      <c r="AX160" s="358"/>
      <c r="AY160" s="358"/>
      <c r="AZ160" s="358"/>
      <c r="BA160" s="358"/>
      <c r="BB160" s="358"/>
      <c r="BC160" s="358"/>
      <c r="BD160" s="358"/>
      <c r="BE160" s="358"/>
      <c r="BF160" s="358"/>
      <c r="BG160" s="358"/>
      <c r="BH160" s="358"/>
      <c r="BI160" s="358"/>
      <c r="BJ160" s="358"/>
      <c r="BK160" s="358"/>
      <c r="BL160" s="358"/>
      <c r="BM160" s="358"/>
      <c r="BN160" s="358"/>
      <c r="BO160" s="358"/>
      <c r="BP160" s="358"/>
      <c r="BQ160" s="358"/>
      <c r="BR160" s="359"/>
      <c r="BS160" s="344"/>
      <c r="BT160" s="344"/>
      <c r="BU160" s="344"/>
      <c r="BV160" s="344"/>
      <c r="BW160" s="344"/>
      <c r="BX160" s="344"/>
      <c r="BY160" s="344"/>
      <c r="BZ160" s="344"/>
      <c r="CA160" s="344"/>
      <c r="CB160" s="344"/>
      <c r="CC160" s="344"/>
      <c r="CD160" s="344"/>
      <c r="CE160" s="344"/>
      <c r="CF160" s="344"/>
      <c r="CG160" s="344"/>
      <c r="CH160" s="344"/>
      <c r="CI160" s="344"/>
      <c r="CJ160" s="344"/>
      <c r="CK160" s="344"/>
      <c r="CL160" s="344"/>
      <c r="CM160" s="344"/>
      <c r="CN160" s="344"/>
      <c r="CO160" s="344"/>
      <c r="CP160" s="344"/>
      <c r="CQ160" s="344"/>
      <c r="CR160" s="344"/>
      <c r="CS160" s="344"/>
      <c r="CT160" s="344"/>
      <c r="CU160" s="344"/>
      <c r="CV160" s="344"/>
      <c r="CW160" s="344"/>
      <c r="CX160" s="344"/>
      <c r="CY160" s="344"/>
      <c r="CZ160" s="344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60"/>
      <c r="DQ160" s="360"/>
      <c r="DR160" s="360"/>
      <c r="DS160" s="360"/>
      <c r="DT160" s="360"/>
      <c r="DU160" s="360"/>
      <c r="DV160" s="360"/>
      <c r="DW160" s="360"/>
      <c r="DX160" s="360"/>
      <c r="DY160" s="360"/>
      <c r="DZ160" s="360"/>
      <c r="EA160" s="360"/>
      <c r="EB160" s="360"/>
      <c r="EC160" s="360"/>
      <c r="ED160" s="360"/>
      <c r="EE160" s="360"/>
    </row>
    <row r="161" spans="1:135" ht="12.75" hidden="1">
      <c r="A161" s="342"/>
      <c r="B161" s="342"/>
      <c r="C161" s="342"/>
      <c r="D161" s="342"/>
      <c r="E161" s="342"/>
      <c r="F161" s="342"/>
      <c r="G161" s="357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58"/>
      <c r="AC161" s="358"/>
      <c r="AD161" s="358"/>
      <c r="AE161" s="358"/>
      <c r="AF161" s="358"/>
      <c r="AG161" s="358"/>
      <c r="AH161" s="358"/>
      <c r="AI161" s="358"/>
      <c r="AJ161" s="358"/>
      <c r="AK161" s="358"/>
      <c r="AL161" s="358"/>
      <c r="AM161" s="358"/>
      <c r="AN161" s="358"/>
      <c r="AO161" s="358"/>
      <c r="AP161" s="358"/>
      <c r="AQ161" s="358"/>
      <c r="AR161" s="358"/>
      <c r="AS161" s="358"/>
      <c r="AT161" s="358"/>
      <c r="AU161" s="358"/>
      <c r="AV161" s="358"/>
      <c r="AW161" s="358"/>
      <c r="AX161" s="358"/>
      <c r="AY161" s="358"/>
      <c r="AZ161" s="358"/>
      <c r="BA161" s="358"/>
      <c r="BB161" s="358"/>
      <c r="BC161" s="358"/>
      <c r="BD161" s="358"/>
      <c r="BE161" s="358"/>
      <c r="BF161" s="358"/>
      <c r="BG161" s="358"/>
      <c r="BH161" s="358"/>
      <c r="BI161" s="358"/>
      <c r="BJ161" s="358"/>
      <c r="BK161" s="358"/>
      <c r="BL161" s="358"/>
      <c r="BM161" s="358"/>
      <c r="BN161" s="358"/>
      <c r="BO161" s="358"/>
      <c r="BP161" s="358"/>
      <c r="BQ161" s="358"/>
      <c r="BR161" s="359"/>
      <c r="BS161" s="344"/>
      <c r="BT161" s="344"/>
      <c r="BU161" s="344"/>
      <c r="BV161" s="344"/>
      <c r="BW161" s="344"/>
      <c r="BX161" s="344"/>
      <c r="BY161" s="344"/>
      <c r="BZ161" s="344"/>
      <c r="CA161" s="344"/>
      <c r="CB161" s="344"/>
      <c r="CC161" s="344"/>
      <c r="CD161" s="344"/>
      <c r="CE161" s="344"/>
      <c r="CF161" s="344"/>
      <c r="CG161" s="344"/>
      <c r="CH161" s="344"/>
      <c r="CI161" s="344"/>
      <c r="CJ161" s="344"/>
      <c r="CK161" s="344"/>
      <c r="CL161" s="344"/>
      <c r="CM161" s="344"/>
      <c r="CN161" s="344"/>
      <c r="CO161" s="344"/>
      <c r="CP161" s="344"/>
      <c r="CQ161" s="344"/>
      <c r="CR161" s="344"/>
      <c r="CS161" s="344"/>
      <c r="CT161" s="344"/>
      <c r="CU161" s="344"/>
      <c r="CV161" s="344"/>
      <c r="CW161" s="344"/>
      <c r="CX161" s="344"/>
      <c r="CY161" s="344"/>
      <c r="CZ161" s="344"/>
      <c r="DA161" s="360"/>
      <c r="DB161" s="360"/>
      <c r="DC161" s="360"/>
      <c r="DD161" s="360"/>
      <c r="DE161" s="360"/>
      <c r="DF161" s="360"/>
      <c r="DG161" s="360"/>
      <c r="DH161" s="360"/>
      <c r="DI161" s="360"/>
      <c r="DJ161" s="360"/>
      <c r="DK161" s="360"/>
      <c r="DL161" s="360"/>
      <c r="DM161" s="360"/>
      <c r="DN161" s="360"/>
      <c r="DO161" s="360"/>
      <c r="DP161" s="360"/>
      <c r="DQ161" s="360"/>
      <c r="DR161" s="360"/>
      <c r="DS161" s="360"/>
      <c r="DT161" s="360"/>
      <c r="DU161" s="360"/>
      <c r="DV161" s="360"/>
      <c r="DW161" s="360"/>
      <c r="DX161" s="360"/>
      <c r="DY161" s="360"/>
      <c r="DZ161" s="360"/>
      <c r="EA161" s="360"/>
      <c r="EB161" s="360"/>
      <c r="EC161" s="360"/>
      <c r="ED161" s="360"/>
      <c r="EE161" s="360"/>
    </row>
    <row r="162" spans="1:135" ht="12.75" hidden="1">
      <c r="A162" s="342"/>
      <c r="B162" s="342"/>
      <c r="C162" s="342"/>
      <c r="D162" s="342"/>
      <c r="E162" s="342"/>
      <c r="F162" s="342"/>
      <c r="G162" s="357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8"/>
      <c r="AC162" s="358"/>
      <c r="AD162" s="358"/>
      <c r="AE162" s="358"/>
      <c r="AF162" s="358"/>
      <c r="AG162" s="358"/>
      <c r="AH162" s="358"/>
      <c r="AI162" s="358"/>
      <c r="AJ162" s="358"/>
      <c r="AK162" s="358"/>
      <c r="AL162" s="358"/>
      <c r="AM162" s="358"/>
      <c r="AN162" s="358"/>
      <c r="AO162" s="358"/>
      <c r="AP162" s="358"/>
      <c r="AQ162" s="358"/>
      <c r="AR162" s="358"/>
      <c r="AS162" s="358"/>
      <c r="AT162" s="358"/>
      <c r="AU162" s="358"/>
      <c r="AV162" s="358"/>
      <c r="AW162" s="358"/>
      <c r="AX162" s="358"/>
      <c r="AY162" s="358"/>
      <c r="AZ162" s="358"/>
      <c r="BA162" s="358"/>
      <c r="BB162" s="358"/>
      <c r="BC162" s="358"/>
      <c r="BD162" s="358"/>
      <c r="BE162" s="358"/>
      <c r="BF162" s="358"/>
      <c r="BG162" s="358"/>
      <c r="BH162" s="358"/>
      <c r="BI162" s="358"/>
      <c r="BJ162" s="358"/>
      <c r="BK162" s="358"/>
      <c r="BL162" s="358"/>
      <c r="BM162" s="358"/>
      <c r="BN162" s="358"/>
      <c r="BO162" s="358"/>
      <c r="BP162" s="358"/>
      <c r="BQ162" s="358"/>
      <c r="BR162" s="359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344"/>
      <c r="CK162" s="344"/>
      <c r="CL162" s="344"/>
      <c r="CM162" s="344"/>
      <c r="CN162" s="344"/>
      <c r="CO162" s="344"/>
      <c r="CP162" s="344"/>
      <c r="CQ162" s="344"/>
      <c r="CR162" s="344"/>
      <c r="CS162" s="344"/>
      <c r="CT162" s="344"/>
      <c r="CU162" s="344"/>
      <c r="CV162" s="344"/>
      <c r="CW162" s="344"/>
      <c r="CX162" s="344"/>
      <c r="CY162" s="344"/>
      <c r="CZ162" s="344"/>
      <c r="DA162" s="360"/>
      <c r="DB162" s="360"/>
      <c r="DC162" s="360"/>
      <c r="DD162" s="360"/>
      <c r="DE162" s="360"/>
      <c r="DF162" s="360"/>
      <c r="DG162" s="360"/>
      <c r="DH162" s="360"/>
      <c r="DI162" s="360"/>
      <c r="DJ162" s="360"/>
      <c r="DK162" s="360"/>
      <c r="DL162" s="360"/>
      <c r="DM162" s="360"/>
      <c r="DN162" s="360"/>
      <c r="DO162" s="360"/>
      <c r="DP162" s="360"/>
      <c r="DQ162" s="360"/>
      <c r="DR162" s="360"/>
      <c r="DS162" s="360"/>
      <c r="DT162" s="360"/>
      <c r="DU162" s="360"/>
      <c r="DV162" s="360"/>
      <c r="DW162" s="360"/>
      <c r="DX162" s="360"/>
      <c r="DY162" s="360"/>
      <c r="DZ162" s="360"/>
      <c r="EA162" s="360"/>
      <c r="EB162" s="360"/>
      <c r="EC162" s="360"/>
      <c r="ED162" s="360"/>
      <c r="EE162" s="360"/>
    </row>
    <row r="163" spans="1:135" ht="12.75" hidden="1">
      <c r="A163" s="342"/>
      <c r="B163" s="342"/>
      <c r="C163" s="342"/>
      <c r="D163" s="342"/>
      <c r="E163" s="342"/>
      <c r="F163" s="342"/>
      <c r="G163" s="357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/>
      <c r="BA163" s="358"/>
      <c r="BB163" s="358"/>
      <c r="BC163" s="358"/>
      <c r="BD163" s="358"/>
      <c r="BE163" s="358"/>
      <c r="BF163" s="358"/>
      <c r="BG163" s="358"/>
      <c r="BH163" s="358"/>
      <c r="BI163" s="358"/>
      <c r="BJ163" s="358"/>
      <c r="BK163" s="358"/>
      <c r="BL163" s="358"/>
      <c r="BM163" s="358"/>
      <c r="BN163" s="358"/>
      <c r="BO163" s="358"/>
      <c r="BP163" s="358"/>
      <c r="BQ163" s="358"/>
      <c r="BR163" s="359"/>
      <c r="BS163" s="344"/>
      <c r="BT163" s="344"/>
      <c r="BU163" s="344"/>
      <c r="BV163" s="344"/>
      <c r="BW163" s="344"/>
      <c r="BX163" s="344"/>
      <c r="BY163" s="344"/>
      <c r="BZ163" s="344"/>
      <c r="CA163" s="344"/>
      <c r="CB163" s="344"/>
      <c r="CC163" s="344"/>
      <c r="CD163" s="344"/>
      <c r="CE163" s="344"/>
      <c r="CF163" s="344"/>
      <c r="CG163" s="344"/>
      <c r="CH163" s="344"/>
      <c r="CI163" s="344"/>
      <c r="CJ163" s="344"/>
      <c r="CK163" s="344"/>
      <c r="CL163" s="344"/>
      <c r="CM163" s="344"/>
      <c r="CN163" s="344"/>
      <c r="CO163" s="344"/>
      <c r="CP163" s="344"/>
      <c r="CQ163" s="344"/>
      <c r="CR163" s="344"/>
      <c r="CS163" s="344"/>
      <c r="CT163" s="344"/>
      <c r="CU163" s="344"/>
      <c r="CV163" s="344"/>
      <c r="CW163" s="344"/>
      <c r="CX163" s="344"/>
      <c r="CY163" s="344"/>
      <c r="CZ163" s="344"/>
      <c r="DA163" s="360"/>
      <c r="DB163" s="360"/>
      <c r="DC163" s="360"/>
      <c r="DD163" s="360"/>
      <c r="DE163" s="360"/>
      <c r="DF163" s="360"/>
      <c r="DG163" s="360"/>
      <c r="DH163" s="360"/>
      <c r="DI163" s="360"/>
      <c r="DJ163" s="360"/>
      <c r="DK163" s="360"/>
      <c r="DL163" s="360"/>
      <c r="DM163" s="360"/>
      <c r="DN163" s="360"/>
      <c r="DO163" s="360"/>
      <c r="DP163" s="360"/>
      <c r="DQ163" s="360"/>
      <c r="DR163" s="360"/>
      <c r="DS163" s="360"/>
      <c r="DT163" s="360"/>
      <c r="DU163" s="360"/>
      <c r="DV163" s="360"/>
      <c r="DW163" s="360"/>
      <c r="DX163" s="360"/>
      <c r="DY163" s="360"/>
      <c r="DZ163" s="360"/>
      <c r="EA163" s="360"/>
      <c r="EB163" s="360"/>
      <c r="EC163" s="360"/>
      <c r="ED163" s="360"/>
      <c r="EE163" s="360"/>
    </row>
    <row r="164" spans="1:135" ht="12.75" hidden="1">
      <c r="A164" s="342"/>
      <c r="B164" s="342"/>
      <c r="C164" s="342"/>
      <c r="D164" s="342"/>
      <c r="E164" s="342"/>
      <c r="F164" s="342"/>
      <c r="G164" s="357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  <c r="AP164" s="358"/>
      <c r="AQ164" s="358"/>
      <c r="AR164" s="358"/>
      <c r="AS164" s="358"/>
      <c r="AT164" s="358"/>
      <c r="AU164" s="358"/>
      <c r="AV164" s="358"/>
      <c r="AW164" s="358"/>
      <c r="AX164" s="358"/>
      <c r="AY164" s="358"/>
      <c r="AZ164" s="358"/>
      <c r="BA164" s="358"/>
      <c r="BB164" s="358"/>
      <c r="BC164" s="358"/>
      <c r="BD164" s="358"/>
      <c r="BE164" s="358"/>
      <c r="BF164" s="358"/>
      <c r="BG164" s="358"/>
      <c r="BH164" s="358"/>
      <c r="BI164" s="358"/>
      <c r="BJ164" s="358"/>
      <c r="BK164" s="358"/>
      <c r="BL164" s="358"/>
      <c r="BM164" s="358"/>
      <c r="BN164" s="358"/>
      <c r="BO164" s="358"/>
      <c r="BP164" s="358"/>
      <c r="BQ164" s="358"/>
      <c r="BR164" s="359"/>
      <c r="BS164" s="344"/>
      <c r="BT164" s="344"/>
      <c r="BU164" s="344"/>
      <c r="BV164" s="344"/>
      <c r="BW164" s="344"/>
      <c r="BX164" s="344"/>
      <c r="BY164" s="344"/>
      <c r="BZ164" s="344"/>
      <c r="CA164" s="344"/>
      <c r="CB164" s="344"/>
      <c r="CC164" s="344"/>
      <c r="CD164" s="344"/>
      <c r="CE164" s="344"/>
      <c r="CF164" s="344"/>
      <c r="CG164" s="344"/>
      <c r="CH164" s="344"/>
      <c r="CI164" s="344"/>
      <c r="CJ164" s="344"/>
      <c r="CK164" s="344"/>
      <c r="CL164" s="344"/>
      <c r="CM164" s="344"/>
      <c r="CN164" s="344"/>
      <c r="CO164" s="344"/>
      <c r="CP164" s="344"/>
      <c r="CQ164" s="344"/>
      <c r="CR164" s="344"/>
      <c r="CS164" s="344"/>
      <c r="CT164" s="344"/>
      <c r="CU164" s="344"/>
      <c r="CV164" s="344"/>
      <c r="CW164" s="344"/>
      <c r="CX164" s="344"/>
      <c r="CY164" s="344"/>
      <c r="CZ164" s="344"/>
      <c r="DA164" s="360"/>
      <c r="DB164" s="360"/>
      <c r="DC164" s="360"/>
      <c r="DD164" s="360"/>
      <c r="DE164" s="360"/>
      <c r="DF164" s="360"/>
      <c r="DG164" s="360"/>
      <c r="DH164" s="360"/>
      <c r="DI164" s="360"/>
      <c r="DJ164" s="360"/>
      <c r="DK164" s="360"/>
      <c r="DL164" s="360"/>
      <c r="DM164" s="360"/>
      <c r="DN164" s="360"/>
      <c r="DO164" s="360"/>
      <c r="DP164" s="360"/>
      <c r="DQ164" s="360"/>
      <c r="DR164" s="360"/>
      <c r="DS164" s="360"/>
      <c r="DT164" s="360"/>
      <c r="DU164" s="360"/>
      <c r="DV164" s="360"/>
      <c r="DW164" s="360"/>
      <c r="DX164" s="360"/>
      <c r="DY164" s="360"/>
      <c r="DZ164" s="360"/>
      <c r="EA164" s="360"/>
      <c r="EB164" s="360"/>
      <c r="EC164" s="360"/>
      <c r="ED164" s="360"/>
      <c r="EE164" s="360"/>
    </row>
    <row r="165" spans="1:135" s="2" customFormat="1" ht="15" customHeight="1" hidden="1">
      <c r="A165" s="342"/>
      <c r="B165" s="342"/>
      <c r="C165" s="342"/>
      <c r="D165" s="342"/>
      <c r="E165" s="342"/>
      <c r="F165" s="342"/>
      <c r="G165" s="357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  <c r="AP165" s="358"/>
      <c r="AQ165" s="358"/>
      <c r="AR165" s="358"/>
      <c r="AS165" s="358"/>
      <c r="AT165" s="358"/>
      <c r="AU165" s="358"/>
      <c r="AV165" s="358"/>
      <c r="AW165" s="358"/>
      <c r="AX165" s="358"/>
      <c r="AY165" s="358"/>
      <c r="AZ165" s="358"/>
      <c r="BA165" s="358"/>
      <c r="BB165" s="358"/>
      <c r="BC165" s="358"/>
      <c r="BD165" s="358"/>
      <c r="BE165" s="358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 s="358"/>
      <c r="BP165" s="358"/>
      <c r="BQ165" s="358"/>
      <c r="BR165" s="359"/>
      <c r="BS165" s="344"/>
      <c r="BT165" s="344"/>
      <c r="BU165" s="344"/>
      <c r="BV165" s="344"/>
      <c r="BW165" s="344"/>
      <c r="BX165" s="344"/>
      <c r="BY165" s="344"/>
      <c r="BZ165" s="344"/>
      <c r="CA165" s="344"/>
      <c r="CB165" s="344"/>
      <c r="CC165" s="344"/>
      <c r="CD165" s="344"/>
      <c r="CE165" s="344"/>
      <c r="CF165" s="344"/>
      <c r="CG165" s="344"/>
      <c r="CH165" s="344"/>
      <c r="CI165" s="344"/>
      <c r="CJ165" s="344"/>
      <c r="CK165" s="344"/>
      <c r="CL165" s="344"/>
      <c r="CM165" s="344"/>
      <c r="CN165" s="344"/>
      <c r="CO165" s="344"/>
      <c r="CP165" s="344"/>
      <c r="CQ165" s="344"/>
      <c r="CR165" s="344"/>
      <c r="CS165" s="344"/>
      <c r="CT165" s="344"/>
      <c r="CU165" s="344"/>
      <c r="CV165" s="344"/>
      <c r="CW165" s="344"/>
      <c r="CX165" s="344"/>
      <c r="CY165" s="344"/>
      <c r="CZ165" s="344"/>
      <c r="DA165" s="360"/>
      <c r="DB165" s="360"/>
      <c r="DC165" s="360"/>
      <c r="DD165" s="360"/>
      <c r="DE165" s="360"/>
      <c r="DF165" s="360"/>
      <c r="DG165" s="360"/>
      <c r="DH165" s="360"/>
      <c r="DI165" s="360"/>
      <c r="DJ165" s="360"/>
      <c r="DK165" s="360"/>
      <c r="DL165" s="360"/>
      <c r="DM165" s="360"/>
      <c r="DN165" s="360"/>
      <c r="DO165" s="360"/>
      <c r="DP165" s="360"/>
      <c r="DQ165" s="360"/>
      <c r="DR165" s="360"/>
      <c r="DS165" s="360"/>
      <c r="DT165" s="360"/>
      <c r="DU165" s="360"/>
      <c r="DV165" s="360"/>
      <c r="DW165" s="360"/>
      <c r="DX165" s="360"/>
      <c r="DY165" s="360"/>
      <c r="DZ165" s="360"/>
      <c r="EA165" s="360"/>
      <c r="EB165" s="360"/>
      <c r="EC165" s="360"/>
      <c r="ED165" s="360"/>
      <c r="EE165" s="360"/>
    </row>
    <row r="166" spans="1:135" s="2" customFormat="1" ht="15" customHeight="1" hidden="1">
      <c r="A166" s="342"/>
      <c r="B166" s="342"/>
      <c r="C166" s="342"/>
      <c r="D166" s="342"/>
      <c r="E166" s="342"/>
      <c r="F166" s="342"/>
      <c r="G166" s="357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58"/>
      <c r="AC166" s="358"/>
      <c r="AD166" s="358"/>
      <c r="AE166" s="358"/>
      <c r="AF166" s="358"/>
      <c r="AG166" s="358"/>
      <c r="AH166" s="358"/>
      <c r="AI166" s="358"/>
      <c r="AJ166" s="358"/>
      <c r="AK166" s="358"/>
      <c r="AL166" s="358"/>
      <c r="AM166" s="358"/>
      <c r="AN166" s="358"/>
      <c r="AO166" s="358"/>
      <c r="AP166" s="358"/>
      <c r="AQ166" s="358"/>
      <c r="AR166" s="358"/>
      <c r="AS166" s="358"/>
      <c r="AT166" s="358"/>
      <c r="AU166" s="358"/>
      <c r="AV166" s="358"/>
      <c r="AW166" s="358"/>
      <c r="AX166" s="358"/>
      <c r="AY166" s="358"/>
      <c r="AZ166" s="358"/>
      <c r="BA166" s="358"/>
      <c r="BB166" s="358"/>
      <c r="BC166" s="358"/>
      <c r="BD166" s="358"/>
      <c r="BE166" s="358"/>
      <c r="BF166" s="358"/>
      <c r="BG166" s="358"/>
      <c r="BH166" s="358"/>
      <c r="BI166" s="358"/>
      <c r="BJ166" s="358"/>
      <c r="BK166" s="358"/>
      <c r="BL166" s="358"/>
      <c r="BM166" s="358"/>
      <c r="BN166" s="358"/>
      <c r="BO166" s="358"/>
      <c r="BP166" s="358"/>
      <c r="BQ166" s="358"/>
      <c r="BR166" s="359"/>
      <c r="BS166" s="344"/>
      <c r="BT166" s="344"/>
      <c r="BU166" s="344"/>
      <c r="BV166" s="344"/>
      <c r="BW166" s="344"/>
      <c r="BX166" s="344"/>
      <c r="BY166" s="344"/>
      <c r="BZ166" s="344"/>
      <c r="CA166" s="344"/>
      <c r="CB166" s="344"/>
      <c r="CC166" s="344"/>
      <c r="CD166" s="344"/>
      <c r="CE166" s="344"/>
      <c r="CF166" s="344"/>
      <c r="CG166" s="344"/>
      <c r="CH166" s="344"/>
      <c r="CI166" s="344"/>
      <c r="CJ166" s="344"/>
      <c r="CK166" s="344"/>
      <c r="CL166" s="344"/>
      <c r="CM166" s="344"/>
      <c r="CN166" s="344"/>
      <c r="CO166" s="344"/>
      <c r="CP166" s="344"/>
      <c r="CQ166" s="344"/>
      <c r="CR166" s="344"/>
      <c r="CS166" s="344"/>
      <c r="CT166" s="344"/>
      <c r="CU166" s="344"/>
      <c r="CV166" s="344"/>
      <c r="CW166" s="344"/>
      <c r="CX166" s="344"/>
      <c r="CY166" s="344"/>
      <c r="CZ166" s="344"/>
      <c r="DA166" s="360"/>
      <c r="DB166" s="360"/>
      <c r="DC166" s="360"/>
      <c r="DD166" s="360"/>
      <c r="DE166" s="360"/>
      <c r="DF166" s="360"/>
      <c r="DG166" s="360"/>
      <c r="DH166" s="360"/>
      <c r="DI166" s="360"/>
      <c r="DJ166" s="360"/>
      <c r="DK166" s="360"/>
      <c r="DL166" s="360"/>
      <c r="DM166" s="360"/>
      <c r="DN166" s="360"/>
      <c r="DO166" s="360"/>
      <c r="DP166" s="360"/>
      <c r="DQ166" s="360"/>
      <c r="DR166" s="360"/>
      <c r="DS166" s="360"/>
      <c r="DT166" s="360"/>
      <c r="DU166" s="360"/>
      <c r="DV166" s="360"/>
      <c r="DW166" s="360"/>
      <c r="DX166" s="360"/>
      <c r="DY166" s="360"/>
      <c r="DZ166" s="360"/>
      <c r="EA166" s="360"/>
      <c r="EB166" s="360"/>
      <c r="EC166" s="360"/>
      <c r="ED166" s="360"/>
      <c r="EE166" s="360"/>
    </row>
    <row r="167" spans="1:135" s="2" customFormat="1" ht="15" customHeight="1">
      <c r="A167" s="342"/>
      <c r="B167" s="342"/>
      <c r="C167" s="342"/>
      <c r="D167" s="342"/>
      <c r="E167" s="342"/>
      <c r="F167" s="342"/>
      <c r="G167" s="354" t="s">
        <v>8</v>
      </c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355"/>
      <c r="AY167" s="355"/>
      <c r="AZ167" s="355"/>
      <c r="BA167" s="355"/>
      <c r="BB167" s="355"/>
      <c r="BC167" s="355"/>
      <c r="BD167" s="355"/>
      <c r="BE167" s="355"/>
      <c r="BF167" s="355"/>
      <c r="BG167" s="355"/>
      <c r="BH167" s="355"/>
      <c r="BI167" s="355"/>
      <c r="BJ167" s="355"/>
      <c r="BK167" s="355"/>
      <c r="BL167" s="355"/>
      <c r="BM167" s="355"/>
      <c r="BN167" s="355"/>
      <c r="BO167" s="355"/>
      <c r="BP167" s="355"/>
      <c r="BQ167" s="355"/>
      <c r="BR167" s="356"/>
      <c r="BS167" s="341" t="s">
        <v>9</v>
      </c>
      <c r="BT167" s="341"/>
      <c r="BU167" s="341"/>
      <c r="BV167" s="341"/>
      <c r="BW167" s="341"/>
      <c r="BX167" s="341"/>
      <c r="BY167" s="341"/>
      <c r="BZ167" s="341"/>
      <c r="CA167" s="341"/>
      <c r="CB167" s="341"/>
      <c r="CC167" s="341"/>
      <c r="CD167" s="341"/>
      <c r="CE167" s="341"/>
      <c r="CF167" s="341"/>
      <c r="CG167" s="341"/>
      <c r="CH167" s="341"/>
      <c r="CI167" s="341">
        <f>SUM(CI157:CI166)</f>
        <v>0</v>
      </c>
      <c r="CJ167" s="341"/>
      <c r="CK167" s="341"/>
      <c r="CL167" s="341"/>
      <c r="CM167" s="341"/>
      <c r="CN167" s="341"/>
      <c r="CO167" s="341"/>
      <c r="CP167" s="341"/>
      <c r="CQ167" s="341"/>
      <c r="CR167" s="341"/>
      <c r="CS167" s="341"/>
      <c r="CT167" s="341"/>
      <c r="CU167" s="341"/>
      <c r="CV167" s="341"/>
      <c r="CW167" s="341"/>
      <c r="CX167" s="341"/>
      <c r="CY167" s="341"/>
      <c r="CZ167" s="341"/>
      <c r="DA167" s="360"/>
      <c r="DB167" s="360"/>
      <c r="DC167" s="360"/>
      <c r="DD167" s="360"/>
      <c r="DE167" s="360"/>
      <c r="DF167" s="360"/>
      <c r="DG167" s="360"/>
      <c r="DH167" s="360"/>
      <c r="DI167" s="360"/>
      <c r="DJ167" s="360"/>
      <c r="DK167" s="360"/>
      <c r="DL167" s="360"/>
      <c r="DM167" s="360"/>
      <c r="DN167" s="360"/>
      <c r="DO167" s="360"/>
      <c r="DP167" s="360"/>
      <c r="DQ167" s="360"/>
      <c r="DR167" s="360"/>
      <c r="DS167" s="360"/>
      <c r="DT167" s="360"/>
      <c r="DU167" s="360"/>
      <c r="DV167" s="360"/>
      <c r="DW167" s="360"/>
      <c r="DX167" s="360"/>
      <c r="DY167" s="360"/>
      <c r="DZ167" s="360"/>
      <c r="EA167" s="360"/>
      <c r="EB167" s="360"/>
      <c r="EC167" s="360"/>
      <c r="ED167" s="360"/>
      <c r="EE167" s="360"/>
    </row>
    <row r="168" spans="1:135" s="2" customFormat="1" ht="12.75" customHeight="1">
      <c r="A168" s="368"/>
      <c r="B168" s="368"/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0"/>
      <c r="DB168" s="360"/>
      <c r="DC168" s="360"/>
      <c r="DD168" s="360"/>
      <c r="DE168" s="360"/>
      <c r="DF168" s="360"/>
      <c r="DG168" s="360"/>
      <c r="DH168" s="360"/>
      <c r="DI168" s="360"/>
      <c r="DJ168" s="360"/>
      <c r="DK168" s="360"/>
      <c r="DL168" s="360"/>
      <c r="DM168" s="360"/>
      <c r="DN168" s="360"/>
      <c r="DO168" s="360"/>
      <c r="DP168" s="360"/>
      <c r="DQ168" s="360"/>
      <c r="DR168" s="360"/>
      <c r="DS168" s="360"/>
      <c r="DT168" s="360"/>
      <c r="DU168" s="360"/>
      <c r="DV168" s="360"/>
      <c r="DW168" s="360"/>
      <c r="DX168" s="360"/>
      <c r="DY168" s="360"/>
      <c r="DZ168" s="360"/>
      <c r="EA168" s="360"/>
      <c r="EB168" s="360"/>
      <c r="EC168" s="360"/>
      <c r="ED168" s="360"/>
      <c r="EE168" s="360"/>
    </row>
    <row r="169" spans="1:135" s="2" customFormat="1" ht="29.25" customHeight="1">
      <c r="A169" s="349" t="s">
        <v>207</v>
      </c>
      <c r="B169" s="350"/>
      <c r="C169" s="350"/>
      <c r="D169" s="350"/>
      <c r="E169" s="350"/>
      <c r="F169" s="350"/>
      <c r="G169" s="350"/>
      <c r="H169" s="350"/>
      <c r="I169" s="350"/>
      <c r="J169" s="350"/>
      <c r="K169" s="350"/>
      <c r="L169" s="350"/>
      <c r="M169" s="350"/>
      <c r="N169" s="350"/>
      <c r="O169" s="350"/>
      <c r="P169" s="350"/>
      <c r="Q169" s="350"/>
      <c r="R169" s="350"/>
      <c r="S169" s="350"/>
      <c r="T169" s="350"/>
      <c r="U169" s="350"/>
      <c r="V169" s="350"/>
      <c r="W169" s="350"/>
      <c r="X169" s="350"/>
      <c r="Y169" s="350"/>
      <c r="Z169" s="350"/>
      <c r="AA169" s="350"/>
      <c r="AB169" s="350"/>
      <c r="AC169" s="350"/>
      <c r="AD169" s="350"/>
      <c r="AE169" s="350"/>
      <c r="AF169" s="350"/>
      <c r="AG169" s="350"/>
      <c r="AH169" s="350"/>
      <c r="AI169" s="350"/>
      <c r="AJ169" s="350"/>
      <c r="AK169" s="350"/>
      <c r="AL169" s="350"/>
      <c r="AM169" s="350"/>
      <c r="AN169" s="350"/>
      <c r="AO169" s="350"/>
      <c r="AP169" s="350"/>
      <c r="AQ169" s="350"/>
      <c r="AR169" s="350"/>
      <c r="AS169" s="350"/>
      <c r="AT169" s="350"/>
      <c r="AU169" s="350"/>
      <c r="AV169" s="350"/>
      <c r="AW169" s="350"/>
      <c r="AX169" s="350"/>
      <c r="AY169" s="350"/>
      <c r="AZ169" s="350"/>
      <c r="BA169" s="350"/>
      <c r="BB169" s="350"/>
      <c r="BC169" s="350"/>
      <c r="BD169" s="350"/>
      <c r="BE169" s="350"/>
      <c r="BF169" s="350"/>
      <c r="BG169" s="350"/>
      <c r="BH169" s="350"/>
      <c r="BI169" s="350"/>
      <c r="BJ169" s="350"/>
      <c r="BK169" s="350"/>
      <c r="BL169" s="350"/>
      <c r="BM169" s="350"/>
      <c r="BN169" s="350"/>
      <c r="BO169" s="350"/>
      <c r="BP169" s="350"/>
      <c r="BQ169" s="350"/>
      <c r="BR169" s="350"/>
      <c r="BS169" s="350"/>
      <c r="BT169" s="350"/>
      <c r="BU169" s="350"/>
      <c r="BV169" s="350"/>
      <c r="BW169" s="350"/>
      <c r="BX169" s="350"/>
      <c r="BY169" s="350"/>
      <c r="BZ169" s="350"/>
      <c r="CA169" s="350"/>
      <c r="CB169" s="350"/>
      <c r="CC169" s="350"/>
      <c r="CD169" s="350"/>
      <c r="CE169" s="350"/>
      <c r="CF169" s="350"/>
      <c r="CG169" s="350"/>
      <c r="CH169" s="350"/>
      <c r="CI169" s="350"/>
      <c r="CJ169" s="350"/>
      <c r="CK169" s="350"/>
      <c r="CL169" s="350"/>
      <c r="CM169" s="350"/>
      <c r="CN169" s="350"/>
      <c r="CO169" s="350"/>
      <c r="CP169" s="350"/>
      <c r="CQ169" s="350"/>
      <c r="CR169" s="350"/>
      <c r="CS169" s="350"/>
      <c r="CT169" s="350"/>
      <c r="CU169" s="350"/>
      <c r="CV169" s="350"/>
      <c r="CW169" s="350"/>
      <c r="CX169" s="350"/>
      <c r="CY169" s="350"/>
      <c r="CZ169" s="350"/>
      <c r="DA169" s="360"/>
      <c r="DB169" s="360"/>
      <c r="DC169" s="360"/>
      <c r="DD169" s="360"/>
      <c r="DE169" s="360"/>
      <c r="DF169" s="360"/>
      <c r="DG169" s="360"/>
      <c r="DH169" s="360"/>
      <c r="DI169" s="360"/>
      <c r="DJ169" s="360"/>
      <c r="DK169" s="360"/>
      <c r="DL169" s="360"/>
      <c r="DM169" s="360"/>
      <c r="DN169" s="360"/>
      <c r="DO169" s="360"/>
      <c r="DP169" s="360"/>
      <c r="DQ169" s="360"/>
      <c r="DR169" s="360"/>
      <c r="DS169" s="360"/>
      <c r="DT169" s="360"/>
      <c r="DU169" s="360"/>
      <c r="DV169" s="360"/>
      <c r="DW169" s="360"/>
      <c r="DX169" s="360"/>
      <c r="DY169" s="360"/>
      <c r="DZ169" s="360"/>
      <c r="EA169" s="360"/>
      <c r="EB169" s="360"/>
      <c r="EC169" s="360"/>
      <c r="ED169" s="360"/>
      <c r="EE169" s="360"/>
    </row>
    <row r="170" spans="1:135" s="2" customFormat="1" ht="12" customHeight="1">
      <c r="A170" s="362"/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  <c r="BC170" s="362"/>
      <c r="BD170" s="362"/>
      <c r="BE170" s="362"/>
      <c r="BF170" s="362"/>
      <c r="BG170" s="362"/>
      <c r="BH170" s="362"/>
      <c r="BI170" s="362"/>
      <c r="BJ170" s="362"/>
      <c r="BK170" s="362"/>
      <c r="BL170" s="362"/>
      <c r="BM170" s="362"/>
      <c r="BN170" s="362"/>
      <c r="BO170" s="362"/>
      <c r="BP170" s="362"/>
      <c r="BQ170" s="362"/>
      <c r="BR170" s="362"/>
      <c r="BS170" s="362"/>
      <c r="BT170" s="362"/>
      <c r="BU170" s="362"/>
      <c r="BV170" s="362"/>
      <c r="BW170" s="362"/>
      <c r="BX170" s="362"/>
      <c r="BY170" s="362"/>
      <c r="BZ170" s="362"/>
      <c r="CA170" s="362"/>
      <c r="CB170" s="362"/>
      <c r="CC170" s="362"/>
      <c r="CD170" s="362"/>
      <c r="CE170" s="362"/>
      <c r="CF170" s="362"/>
      <c r="CG170" s="362"/>
      <c r="CH170" s="362"/>
      <c r="CI170" s="362"/>
      <c r="CJ170" s="362"/>
      <c r="CK170" s="362"/>
      <c r="CL170" s="362"/>
      <c r="CM170" s="362"/>
      <c r="CN170" s="362"/>
      <c r="CO170" s="362"/>
      <c r="CP170" s="362"/>
      <c r="CQ170" s="362"/>
      <c r="CR170" s="362"/>
      <c r="CS170" s="362"/>
      <c r="CT170" s="362"/>
      <c r="CU170" s="362"/>
      <c r="CV170" s="362"/>
      <c r="CW170" s="362"/>
      <c r="CX170" s="362"/>
      <c r="CY170" s="362"/>
      <c r="CZ170" s="362"/>
      <c r="DA170" s="360"/>
      <c r="DB170" s="360"/>
      <c r="DC170" s="360"/>
      <c r="DD170" s="360"/>
      <c r="DE170" s="360"/>
      <c r="DF170" s="360"/>
      <c r="DG170" s="360"/>
      <c r="DH170" s="360"/>
      <c r="DI170" s="360"/>
      <c r="DJ170" s="360"/>
      <c r="DK170" s="360"/>
      <c r="DL170" s="360"/>
      <c r="DM170" s="360"/>
      <c r="DN170" s="360"/>
      <c r="DO170" s="360"/>
      <c r="DP170" s="360"/>
      <c r="DQ170" s="360"/>
      <c r="DR170" s="360"/>
      <c r="DS170" s="360"/>
      <c r="DT170" s="360"/>
      <c r="DU170" s="360"/>
      <c r="DV170" s="360"/>
      <c r="DW170" s="360"/>
      <c r="DX170" s="360"/>
      <c r="DY170" s="360"/>
      <c r="DZ170" s="360"/>
      <c r="EA170" s="360"/>
      <c r="EB170" s="360"/>
      <c r="EC170" s="360"/>
      <c r="ED170" s="360"/>
      <c r="EE170" s="360"/>
    </row>
    <row r="171" spans="1:135" s="2" customFormat="1" ht="30" customHeight="1">
      <c r="A171" s="351" t="s">
        <v>0</v>
      </c>
      <c r="B171" s="352"/>
      <c r="C171" s="352"/>
      <c r="D171" s="352"/>
      <c r="E171" s="352"/>
      <c r="F171" s="353"/>
      <c r="G171" s="351" t="s">
        <v>14</v>
      </c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352"/>
      <c r="AD171" s="352"/>
      <c r="AE171" s="352"/>
      <c r="AF171" s="352"/>
      <c r="AG171" s="352"/>
      <c r="AH171" s="352"/>
      <c r="AI171" s="352"/>
      <c r="AJ171" s="352"/>
      <c r="AK171" s="352"/>
      <c r="AL171" s="352"/>
      <c r="AM171" s="352"/>
      <c r="AN171" s="352"/>
      <c r="AO171" s="352"/>
      <c r="AP171" s="352"/>
      <c r="AQ171" s="352"/>
      <c r="AR171" s="352"/>
      <c r="AS171" s="352"/>
      <c r="AT171" s="352"/>
      <c r="AU171" s="352"/>
      <c r="AV171" s="352"/>
      <c r="AW171" s="352"/>
      <c r="AX171" s="352"/>
      <c r="AY171" s="352"/>
      <c r="AZ171" s="352"/>
      <c r="BA171" s="352"/>
      <c r="BB171" s="353"/>
      <c r="BC171" s="351" t="s">
        <v>66</v>
      </c>
      <c r="BD171" s="352"/>
      <c r="BE171" s="352"/>
      <c r="BF171" s="352"/>
      <c r="BG171" s="352"/>
      <c r="BH171" s="352"/>
      <c r="BI171" s="352"/>
      <c r="BJ171" s="352"/>
      <c r="BK171" s="352"/>
      <c r="BL171" s="352"/>
      <c r="BM171" s="352"/>
      <c r="BN171" s="352"/>
      <c r="BO171" s="352"/>
      <c r="BP171" s="352"/>
      <c r="BQ171" s="352"/>
      <c r="BR171" s="353"/>
      <c r="BS171" s="351" t="s">
        <v>75</v>
      </c>
      <c r="BT171" s="352"/>
      <c r="BU171" s="352"/>
      <c r="BV171" s="352"/>
      <c r="BW171" s="352"/>
      <c r="BX171" s="352"/>
      <c r="BY171" s="352"/>
      <c r="BZ171" s="352"/>
      <c r="CA171" s="352"/>
      <c r="CB171" s="352"/>
      <c r="CC171" s="352"/>
      <c r="CD171" s="352"/>
      <c r="CE171" s="352"/>
      <c r="CF171" s="352"/>
      <c r="CG171" s="352"/>
      <c r="CH171" s="353"/>
      <c r="CI171" s="351" t="s">
        <v>46</v>
      </c>
      <c r="CJ171" s="352"/>
      <c r="CK171" s="352"/>
      <c r="CL171" s="352"/>
      <c r="CM171" s="352"/>
      <c r="CN171" s="352"/>
      <c r="CO171" s="352"/>
      <c r="CP171" s="352"/>
      <c r="CQ171" s="352"/>
      <c r="CR171" s="352"/>
      <c r="CS171" s="352"/>
      <c r="CT171" s="352"/>
      <c r="CU171" s="352"/>
      <c r="CV171" s="352"/>
      <c r="CW171" s="352"/>
      <c r="CX171" s="352"/>
      <c r="CY171" s="352"/>
      <c r="CZ171" s="353"/>
      <c r="DA171" s="360"/>
      <c r="DB171" s="360"/>
      <c r="DC171" s="360"/>
      <c r="DD171" s="360"/>
      <c r="DE171" s="360"/>
      <c r="DF171" s="360"/>
      <c r="DG171" s="360"/>
      <c r="DH171" s="360"/>
      <c r="DI171" s="360"/>
      <c r="DJ171" s="360"/>
      <c r="DK171" s="360"/>
      <c r="DL171" s="360"/>
      <c r="DM171" s="360"/>
      <c r="DN171" s="360"/>
      <c r="DO171" s="360"/>
      <c r="DP171" s="360"/>
      <c r="DQ171" s="360"/>
      <c r="DR171" s="360"/>
      <c r="DS171" s="360"/>
      <c r="DT171" s="360"/>
      <c r="DU171" s="360"/>
      <c r="DV171" s="360"/>
      <c r="DW171" s="360"/>
      <c r="DX171" s="360"/>
      <c r="DY171" s="360"/>
      <c r="DZ171" s="360"/>
      <c r="EA171" s="360"/>
      <c r="EB171" s="360"/>
      <c r="EC171" s="360"/>
      <c r="ED171" s="360"/>
      <c r="EE171" s="360"/>
    </row>
    <row r="172" spans="1:135" s="2" customFormat="1" ht="15" customHeight="1">
      <c r="A172" s="348">
        <v>1</v>
      </c>
      <c r="B172" s="348"/>
      <c r="C172" s="348"/>
      <c r="D172" s="348"/>
      <c r="E172" s="348"/>
      <c r="F172" s="348"/>
      <c r="G172" s="348">
        <v>2</v>
      </c>
      <c r="H172" s="348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48"/>
      <c r="Z172" s="348"/>
      <c r="AA172" s="348"/>
      <c r="AB172" s="348"/>
      <c r="AC172" s="348"/>
      <c r="AD172" s="348"/>
      <c r="AE172" s="348"/>
      <c r="AF172" s="348"/>
      <c r="AG172" s="348"/>
      <c r="AH172" s="348"/>
      <c r="AI172" s="348"/>
      <c r="AJ172" s="348"/>
      <c r="AK172" s="348"/>
      <c r="AL172" s="348"/>
      <c r="AM172" s="348"/>
      <c r="AN172" s="348"/>
      <c r="AO172" s="348"/>
      <c r="AP172" s="348"/>
      <c r="AQ172" s="348"/>
      <c r="AR172" s="348"/>
      <c r="AS172" s="348"/>
      <c r="AT172" s="348"/>
      <c r="AU172" s="348"/>
      <c r="AV172" s="348"/>
      <c r="AW172" s="348"/>
      <c r="AX172" s="348"/>
      <c r="AY172" s="348"/>
      <c r="AZ172" s="348"/>
      <c r="BA172" s="348"/>
      <c r="BB172" s="348"/>
      <c r="BC172" s="348">
        <v>3</v>
      </c>
      <c r="BD172" s="348"/>
      <c r="BE172" s="348"/>
      <c r="BF172" s="348"/>
      <c r="BG172" s="348"/>
      <c r="BH172" s="348"/>
      <c r="BI172" s="348"/>
      <c r="BJ172" s="348"/>
      <c r="BK172" s="348"/>
      <c r="BL172" s="348"/>
      <c r="BM172" s="348"/>
      <c r="BN172" s="348"/>
      <c r="BO172" s="348"/>
      <c r="BP172" s="348"/>
      <c r="BQ172" s="348"/>
      <c r="BR172" s="348"/>
      <c r="BS172" s="348">
        <v>4</v>
      </c>
      <c r="BT172" s="348"/>
      <c r="BU172" s="348"/>
      <c r="BV172" s="348"/>
      <c r="BW172" s="348"/>
      <c r="BX172" s="348"/>
      <c r="BY172" s="348"/>
      <c r="BZ172" s="348"/>
      <c r="CA172" s="348"/>
      <c r="CB172" s="348"/>
      <c r="CC172" s="348"/>
      <c r="CD172" s="348"/>
      <c r="CE172" s="348"/>
      <c r="CF172" s="348"/>
      <c r="CG172" s="348"/>
      <c r="CH172" s="348"/>
      <c r="CI172" s="348">
        <v>5</v>
      </c>
      <c r="CJ172" s="348"/>
      <c r="CK172" s="348"/>
      <c r="CL172" s="348"/>
      <c r="CM172" s="348"/>
      <c r="CN172" s="348"/>
      <c r="CO172" s="348"/>
      <c r="CP172" s="348"/>
      <c r="CQ172" s="348"/>
      <c r="CR172" s="348"/>
      <c r="CS172" s="348"/>
      <c r="CT172" s="348"/>
      <c r="CU172" s="348"/>
      <c r="CV172" s="348"/>
      <c r="CW172" s="348"/>
      <c r="CX172" s="348"/>
      <c r="CY172" s="348"/>
      <c r="CZ172" s="348"/>
      <c r="DA172" s="360"/>
      <c r="DB172" s="360"/>
      <c r="DC172" s="360"/>
      <c r="DD172" s="360"/>
      <c r="DE172" s="360"/>
      <c r="DF172" s="360"/>
      <c r="DG172" s="360"/>
      <c r="DH172" s="360"/>
      <c r="DI172" s="360"/>
      <c r="DJ172" s="360"/>
      <c r="DK172" s="360"/>
      <c r="DL172" s="360"/>
      <c r="DM172" s="360"/>
      <c r="DN172" s="360"/>
      <c r="DO172" s="360"/>
      <c r="DP172" s="360"/>
      <c r="DQ172" s="360"/>
      <c r="DR172" s="360"/>
      <c r="DS172" s="360"/>
      <c r="DT172" s="360"/>
      <c r="DU172" s="360"/>
      <c r="DV172" s="360"/>
      <c r="DW172" s="360"/>
      <c r="DX172" s="360"/>
      <c r="DY172" s="360"/>
      <c r="DZ172" s="360"/>
      <c r="EA172" s="360"/>
      <c r="EB172" s="360"/>
      <c r="EC172" s="360"/>
      <c r="ED172" s="360"/>
      <c r="EE172" s="360"/>
    </row>
    <row r="173" spans="1:135" s="2" customFormat="1" ht="15" customHeight="1">
      <c r="A173" s="342" t="s">
        <v>24</v>
      </c>
      <c r="B173" s="342"/>
      <c r="C173" s="342"/>
      <c r="D173" s="342"/>
      <c r="E173" s="342"/>
      <c r="F173" s="342"/>
      <c r="G173" s="347" t="s">
        <v>270</v>
      </c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  <c r="AH173" s="347"/>
      <c r="AI173" s="347"/>
      <c r="AJ173" s="347"/>
      <c r="AK173" s="347"/>
      <c r="AL173" s="347"/>
      <c r="AM173" s="347"/>
      <c r="AN173" s="347"/>
      <c r="AO173" s="347"/>
      <c r="AP173" s="347"/>
      <c r="AQ173" s="347"/>
      <c r="AR173" s="347"/>
      <c r="AS173" s="347"/>
      <c r="AT173" s="347"/>
      <c r="AU173" s="347"/>
      <c r="AV173" s="347"/>
      <c r="AW173" s="347"/>
      <c r="AX173" s="347"/>
      <c r="AY173" s="347"/>
      <c r="AZ173" s="347"/>
      <c r="BA173" s="347"/>
      <c r="BB173" s="347"/>
      <c r="BC173" s="344"/>
      <c r="BD173" s="344"/>
      <c r="BE173" s="344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 s="344"/>
      <c r="BP173" s="344"/>
      <c r="BQ173" s="344"/>
      <c r="BR173" s="344"/>
      <c r="BS173" s="344"/>
      <c r="BT173" s="344"/>
      <c r="BU173" s="344"/>
      <c r="BV173" s="344"/>
      <c r="BW173" s="344"/>
      <c r="BX173" s="344"/>
      <c r="BY173" s="344"/>
      <c r="BZ173" s="344"/>
      <c r="CA173" s="344"/>
      <c r="CB173" s="344"/>
      <c r="CC173" s="344"/>
      <c r="CD173" s="344"/>
      <c r="CE173" s="344"/>
      <c r="CF173" s="344"/>
      <c r="CG173" s="344"/>
      <c r="CH173" s="344"/>
      <c r="CI173" s="344">
        <f>80000+42000</f>
        <v>122000</v>
      </c>
      <c r="CJ173" s="344"/>
      <c r="CK173" s="344"/>
      <c r="CL173" s="344"/>
      <c r="CM173" s="344"/>
      <c r="CN173" s="344"/>
      <c r="CO173" s="344"/>
      <c r="CP173" s="344"/>
      <c r="CQ173" s="344"/>
      <c r="CR173" s="344"/>
      <c r="CS173" s="344"/>
      <c r="CT173" s="344"/>
      <c r="CU173" s="344"/>
      <c r="CV173" s="344"/>
      <c r="CW173" s="344"/>
      <c r="CX173" s="344"/>
      <c r="CY173" s="344"/>
      <c r="CZ173" s="344"/>
      <c r="DA173" s="360"/>
      <c r="DB173" s="360"/>
      <c r="DC173" s="360"/>
      <c r="DD173" s="360"/>
      <c r="DE173" s="360"/>
      <c r="DF173" s="360"/>
      <c r="DG173" s="360"/>
      <c r="DH173" s="360"/>
      <c r="DI173" s="360"/>
      <c r="DJ173" s="360"/>
      <c r="DK173" s="360"/>
      <c r="DL173" s="360"/>
      <c r="DM173" s="360"/>
      <c r="DN173" s="360"/>
      <c r="DO173" s="360"/>
      <c r="DP173" s="360"/>
      <c r="DQ173" s="360"/>
      <c r="DR173" s="360"/>
      <c r="DS173" s="360"/>
      <c r="DT173" s="360"/>
      <c r="DU173" s="360"/>
      <c r="DV173" s="360"/>
      <c r="DW173" s="360"/>
      <c r="DX173" s="360"/>
      <c r="DY173" s="360"/>
      <c r="DZ173" s="360"/>
      <c r="EA173" s="360"/>
      <c r="EB173" s="360"/>
      <c r="EC173" s="360"/>
      <c r="ED173" s="360"/>
      <c r="EE173" s="360"/>
    </row>
    <row r="174" spans="1:135" s="2" customFormat="1" ht="15" customHeight="1" hidden="1">
      <c r="A174" s="342"/>
      <c r="B174" s="342"/>
      <c r="C174" s="342"/>
      <c r="D174" s="342"/>
      <c r="E174" s="342"/>
      <c r="F174" s="342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I174" s="347"/>
      <c r="AJ174" s="347"/>
      <c r="AK174" s="347"/>
      <c r="AL174" s="347"/>
      <c r="AM174" s="347"/>
      <c r="AN174" s="347"/>
      <c r="AO174" s="347"/>
      <c r="AP174" s="347"/>
      <c r="AQ174" s="347"/>
      <c r="AR174" s="347"/>
      <c r="AS174" s="347"/>
      <c r="AT174" s="347"/>
      <c r="AU174" s="347"/>
      <c r="AV174" s="347"/>
      <c r="AW174" s="347"/>
      <c r="AX174" s="347"/>
      <c r="AY174" s="347"/>
      <c r="AZ174" s="347"/>
      <c r="BA174" s="347"/>
      <c r="BB174" s="347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  <c r="CF174" s="344"/>
      <c r="CG174" s="344"/>
      <c r="CH174" s="344"/>
      <c r="CI174" s="344"/>
      <c r="CJ174" s="344"/>
      <c r="CK174" s="344"/>
      <c r="CL174" s="344"/>
      <c r="CM174" s="344"/>
      <c r="CN174" s="344"/>
      <c r="CO174" s="344"/>
      <c r="CP174" s="344"/>
      <c r="CQ174" s="344"/>
      <c r="CR174" s="344"/>
      <c r="CS174" s="344"/>
      <c r="CT174" s="344"/>
      <c r="CU174" s="344"/>
      <c r="CV174" s="344"/>
      <c r="CW174" s="344"/>
      <c r="CX174" s="344"/>
      <c r="CY174" s="344"/>
      <c r="CZ174" s="344"/>
      <c r="DA174" s="360"/>
      <c r="DB174" s="360"/>
      <c r="DC174" s="360"/>
      <c r="DD174" s="360"/>
      <c r="DE174" s="360"/>
      <c r="DF174" s="360"/>
      <c r="DG174" s="360"/>
      <c r="DH174" s="360"/>
      <c r="DI174" s="360"/>
      <c r="DJ174" s="360"/>
      <c r="DK174" s="360"/>
      <c r="DL174" s="360"/>
      <c r="DM174" s="360"/>
      <c r="DN174" s="360"/>
      <c r="DO174" s="360"/>
      <c r="DP174" s="360"/>
      <c r="DQ174" s="360"/>
      <c r="DR174" s="360"/>
      <c r="DS174" s="360"/>
      <c r="DT174" s="360"/>
      <c r="DU174" s="360"/>
      <c r="DV174" s="360"/>
      <c r="DW174" s="360"/>
      <c r="DX174" s="360"/>
      <c r="DY174" s="360"/>
      <c r="DZ174" s="360"/>
      <c r="EA174" s="360"/>
      <c r="EB174" s="360"/>
      <c r="EC174" s="360"/>
      <c r="ED174" s="360"/>
      <c r="EE174" s="360"/>
    </row>
    <row r="175" spans="1:135" s="2" customFormat="1" ht="15" customHeight="1" hidden="1">
      <c r="A175" s="342"/>
      <c r="B175" s="342"/>
      <c r="C175" s="342"/>
      <c r="D175" s="342"/>
      <c r="E175" s="342"/>
      <c r="F175" s="342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47"/>
      <c r="AJ175" s="347"/>
      <c r="AK175" s="347"/>
      <c r="AL175" s="347"/>
      <c r="AM175" s="347"/>
      <c r="AN175" s="347"/>
      <c r="AO175" s="347"/>
      <c r="AP175" s="347"/>
      <c r="AQ175" s="347"/>
      <c r="AR175" s="347"/>
      <c r="AS175" s="347"/>
      <c r="AT175" s="347"/>
      <c r="AU175" s="347"/>
      <c r="AV175" s="347"/>
      <c r="AW175" s="347"/>
      <c r="AX175" s="347"/>
      <c r="AY175" s="347"/>
      <c r="AZ175" s="347"/>
      <c r="BA175" s="347"/>
      <c r="BB175" s="347"/>
      <c r="BC175" s="344"/>
      <c r="BD175" s="344"/>
      <c r="BE175" s="344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 s="344"/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344"/>
      <c r="BZ175" s="344"/>
      <c r="CA175" s="344"/>
      <c r="CB175" s="344"/>
      <c r="CC175" s="344"/>
      <c r="CD175" s="344"/>
      <c r="CE175" s="344"/>
      <c r="CF175" s="344"/>
      <c r="CG175" s="344"/>
      <c r="CH175" s="344"/>
      <c r="CI175" s="344"/>
      <c r="CJ175" s="344"/>
      <c r="CK175" s="344"/>
      <c r="CL175" s="344"/>
      <c r="CM175" s="344"/>
      <c r="CN175" s="344"/>
      <c r="CO175" s="344"/>
      <c r="CP175" s="344"/>
      <c r="CQ175" s="344"/>
      <c r="CR175" s="344"/>
      <c r="CS175" s="344"/>
      <c r="CT175" s="344"/>
      <c r="CU175" s="344"/>
      <c r="CV175" s="344"/>
      <c r="CW175" s="344"/>
      <c r="CX175" s="344"/>
      <c r="CY175" s="344"/>
      <c r="CZ175" s="344"/>
      <c r="DA175" s="360"/>
      <c r="DB175" s="360"/>
      <c r="DC175" s="360"/>
      <c r="DD175" s="360"/>
      <c r="DE175" s="360"/>
      <c r="DF175" s="360"/>
      <c r="DG175" s="360"/>
      <c r="DH175" s="360"/>
      <c r="DI175" s="360"/>
      <c r="DJ175" s="360"/>
      <c r="DK175" s="360"/>
      <c r="DL175" s="360"/>
      <c r="DM175" s="360"/>
      <c r="DN175" s="360"/>
      <c r="DO175" s="360"/>
      <c r="DP175" s="360"/>
      <c r="DQ175" s="360"/>
      <c r="DR175" s="360"/>
      <c r="DS175" s="360"/>
      <c r="DT175" s="360"/>
      <c r="DU175" s="360"/>
      <c r="DV175" s="360"/>
      <c r="DW175" s="360"/>
      <c r="DX175" s="360"/>
      <c r="DY175" s="360"/>
      <c r="DZ175" s="360"/>
      <c r="EA175" s="360"/>
      <c r="EB175" s="360"/>
      <c r="EC175" s="360"/>
      <c r="ED175" s="360"/>
      <c r="EE175" s="360"/>
    </row>
    <row r="176" spans="1:135" s="2" customFormat="1" ht="15" customHeight="1" hidden="1">
      <c r="A176" s="342"/>
      <c r="B176" s="342"/>
      <c r="C176" s="342"/>
      <c r="D176" s="342"/>
      <c r="E176" s="342"/>
      <c r="F176" s="342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J176" s="347"/>
      <c r="AK176" s="347"/>
      <c r="AL176" s="347"/>
      <c r="AM176" s="347"/>
      <c r="AN176" s="347"/>
      <c r="AO176" s="347"/>
      <c r="AP176" s="347"/>
      <c r="AQ176" s="347"/>
      <c r="AR176" s="347"/>
      <c r="AS176" s="347"/>
      <c r="AT176" s="347"/>
      <c r="AU176" s="347"/>
      <c r="AV176" s="347"/>
      <c r="AW176" s="347"/>
      <c r="AX176" s="347"/>
      <c r="AY176" s="347"/>
      <c r="AZ176" s="347"/>
      <c r="BA176" s="347"/>
      <c r="BB176" s="347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344"/>
      <c r="BZ176" s="344"/>
      <c r="CA176" s="344"/>
      <c r="CB176" s="344"/>
      <c r="CC176" s="344"/>
      <c r="CD176" s="344"/>
      <c r="CE176" s="344"/>
      <c r="CF176" s="344"/>
      <c r="CG176" s="344"/>
      <c r="CH176" s="344"/>
      <c r="CI176" s="344"/>
      <c r="CJ176" s="344"/>
      <c r="CK176" s="344"/>
      <c r="CL176" s="344"/>
      <c r="CM176" s="344"/>
      <c r="CN176" s="344"/>
      <c r="CO176" s="344"/>
      <c r="CP176" s="344"/>
      <c r="CQ176" s="344"/>
      <c r="CR176" s="344"/>
      <c r="CS176" s="344"/>
      <c r="CT176" s="344"/>
      <c r="CU176" s="344"/>
      <c r="CV176" s="344"/>
      <c r="CW176" s="344"/>
      <c r="CX176" s="344"/>
      <c r="CY176" s="344"/>
      <c r="CZ176" s="344"/>
      <c r="DA176" s="360"/>
      <c r="DB176" s="360"/>
      <c r="DC176" s="360"/>
      <c r="DD176" s="360"/>
      <c r="DE176" s="360"/>
      <c r="DF176" s="360"/>
      <c r="DG176" s="360"/>
      <c r="DH176" s="360"/>
      <c r="DI176" s="360"/>
      <c r="DJ176" s="360"/>
      <c r="DK176" s="360"/>
      <c r="DL176" s="360"/>
      <c r="DM176" s="360"/>
      <c r="DN176" s="360"/>
      <c r="DO176" s="360"/>
      <c r="DP176" s="360"/>
      <c r="DQ176" s="360"/>
      <c r="DR176" s="360"/>
      <c r="DS176" s="360"/>
      <c r="DT176" s="360"/>
      <c r="DU176" s="360"/>
      <c r="DV176" s="360"/>
      <c r="DW176" s="360"/>
      <c r="DX176" s="360"/>
      <c r="DY176" s="360"/>
      <c r="DZ176" s="360"/>
      <c r="EA176" s="360"/>
      <c r="EB176" s="360"/>
      <c r="EC176" s="360"/>
      <c r="ED176" s="360"/>
      <c r="EE176" s="360"/>
    </row>
    <row r="177" spans="1:135" s="2" customFormat="1" ht="15" customHeight="1" hidden="1">
      <c r="A177" s="348"/>
      <c r="B177" s="348"/>
      <c r="C177" s="348"/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48"/>
      <c r="Z177" s="348"/>
      <c r="AA177" s="348"/>
      <c r="AB177" s="348"/>
      <c r="AC177" s="348"/>
      <c r="AD177" s="348"/>
      <c r="AE177" s="348"/>
      <c r="AF177" s="348"/>
      <c r="AG177" s="348"/>
      <c r="AH177" s="348"/>
      <c r="AI177" s="348"/>
      <c r="AJ177" s="348"/>
      <c r="AK177" s="348"/>
      <c r="AL177" s="348"/>
      <c r="AM177" s="348"/>
      <c r="AN177" s="348"/>
      <c r="AO177" s="348"/>
      <c r="AP177" s="348"/>
      <c r="AQ177" s="348"/>
      <c r="AR177" s="348"/>
      <c r="AS177" s="348"/>
      <c r="AT177" s="348"/>
      <c r="AU177" s="348"/>
      <c r="AV177" s="348"/>
      <c r="AW177" s="348"/>
      <c r="AX177" s="348"/>
      <c r="AY177" s="348"/>
      <c r="AZ177" s="348"/>
      <c r="BA177" s="348"/>
      <c r="BB177" s="348"/>
      <c r="BC177" s="367"/>
      <c r="BD177" s="367"/>
      <c r="BE177" s="367"/>
      <c r="BF177" s="367"/>
      <c r="BG177" s="367"/>
      <c r="BH177" s="367"/>
      <c r="BI177" s="367"/>
      <c r="BJ177" s="367"/>
      <c r="BK177" s="367"/>
      <c r="BL177" s="367"/>
      <c r="BM177" s="367"/>
      <c r="BN177" s="367"/>
      <c r="BO177" s="367"/>
      <c r="BP177" s="367"/>
      <c r="BQ177" s="367"/>
      <c r="BR177" s="367"/>
      <c r="BS177" s="367"/>
      <c r="BT177" s="367"/>
      <c r="BU177" s="367"/>
      <c r="BV177" s="367"/>
      <c r="BW177" s="367"/>
      <c r="BX177" s="367"/>
      <c r="BY177" s="367"/>
      <c r="BZ177" s="367"/>
      <c r="CA177" s="367"/>
      <c r="CB177" s="367"/>
      <c r="CC177" s="367"/>
      <c r="CD177" s="367"/>
      <c r="CE177" s="367"/>
      <c r="CF177" s="367"/>
      <c r="CG177" s="367"/>
      <c r="CH177" s="367"/>
      <c r="CI177" s="367"/>
      <c r="CJ177" s="367"/>
      <c r="CK177" s="367"/>
      <c r="CL177" s="367"/>
      <c r="CM177" s="367"/>
      <c r="CN177" s="367"/>
      <c r="CO177" s="367"/>
      <c r="CP177" s="367"/>
      <c r="CQ177" s="367"/>
      <c r="CR177" s="367"/>
      <c r="CS177" s="367"/>
      <c r="CT177" s="367"/>
      <c r="CU177" s="367"/>
      <c r="CV177" s="367"/>
      <c r="CW177" s="367"/>
      <c r="CX177" s="367"/>
      <c r="CY177" s="367"/>
      <c r="CZ177" s="367"/>
      <c r="DA177" s="360"/>
      <c r="DB177" s="360"/>
      <c r="DC177" s="360"/>
      <c r="DD177" s="360"/>
      <c r="DE177" s="360"/>
      <c r="DF177" s="360"/>
      <c r="DG177" s="360"/>
      <c r="DH177" s="360"/>
      <c r="DI177" s="360"/>
      <c r="DJ177" s="360"/>
      <c r="DK177" s="360"/>
      <c r="DL177" s="360"/>
      <c r="DM177" s="360"/>
      <c r="DN177" s="360"/>
      <c r="DO177" s="360"/>
      <c r="DP177" s="360"/>
      <c r="DQ177" s="360"/>
      <c r="DR177" s="360"/>
      <c r="DS177" s="360"/>
      <c r="DT177" s="360"/>
      <c r="DU177" s="360"/>
      <c r="DV177" s="360"/>
      <c r="DW177" s="360"/>
      <c r="DX177" s="360"/>
      <c r="DY177" s="360"/>
      <c r="DZ177" s="360"/>
      <c r="EA177" s="360"/>
      <c r="EB177" s="360"/>
      <c r="EC177" s="360"/>
      <c r="ED177" s="360"/>
      <c r="EE177" s="360"/>
    </row>
    <row r="178" spans="1:135" s="2" customFormat="1" ht="15" customHeight="1" hidden="1">
      <c r="A178" s="342"/>
      <c r="B178" s="342"/>
      <c r="C178" s="342"/>
      <c r="D178" s="342"/>
      <c r="E178" s="342"/>
      <c r="F178" s="342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  <c r="W178" s="347"/>
      <c r="X178" s="347"/>
      <c r="Y178" s="347"/>
      <c r="Z178" s="347"/>
      <c r="AA178" s="347"/>
      <c r="AB178" s="347"/>
      <c r="AC178" s="347"/>
      <c r="AD178" s="347"/>
      <c r="AE178" s="347"/>
      <c r="AF178" s="347"/>
      <c r="AG178" s="347"/>
      <c r="AH178" s="347"/>
      <c r="AI178" s="347"/>
      <c r="AJ178" s="347"/>
      <c r="AK178" s="347"/>
      <c r="AL178" s="347"/>
      <c r="AM178" s="347"/>
      <c r="AN178" s="347"/>
      <c r="AO178" s="347"/>
      <c r="AP178" s="347"/>
      <c r="AQ178" s="347"/>
      <c r="AR178" s="347"/>
      <c r="AS178" s="347"/>
      <c r="AT178" s="347"/>
      <c r="AU178" s="347"/>
      <c r="AV178" s="347"/>
      <c r="AW178" s="347"/>
      <c r="AX178" s="347"/>
      <c r="AY178" s="347"/>
      <c r="AZ178" s="347"/>
      <c r="BA178" s="347"/>
      <c r="BB178" s="347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60"/>
      <c r="DB178" s="360"/>
      <c r="DC178" s="360"/>
      <c r="DD178" s="360"/>
      <c r="DE178" s="360"/>
      <c r="DF178" s="360"/>
      <c r="DG178" s="360"/>
      <c r="DH178" s="360"/>
      <c r="DI178" s="360"/>
      <c r="DJ178" s="360"/>
      <c r="DK178" s="360"/>
      <c r="DL178" s="360"/>
      <c r="DM178" s="360"/>
      <c r="DN178" s="360"/>
      <c r="DO178" s="360"/>
      <c r="DP178" s="360"/>
      <c r="DQ178" s="360"/>
      <c r="DR178" s="360"/>
      <c r="DS178" s="360"/>
      <c r="DT178" s="360"/>
      <c r="DU178" s="360"/>
      <c r="DV178" s="360"/>
      <c r="DW178" s="360"/>
      <c r="DX178" s="360"/>
      <c r="DY178" s="360"/>
      <c r="DZ178" s="360"/>
      <c r="EA178" s="360"/>
      <c r="EB178" s="360"/>
      <c r="EC178" s="360"/>
      <c r="ED178" s="360"/>
      <c r="EE178" s="360"/>
    </row>
    <row r="179" spans="1:135" s="2" customFormat="1" ht="15" customHeight="1" hidden="1">
      <c r="A179" s="342"/>
      <c r="B179" s="342"/>
      <c r="C179" s="342"/>
      <c r="D179" s="342"/>
      <c r="E179" s="342"/>
      <c r="F179" s="342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  <c r="W179" s="347"/>
      <c r="X179" s="347"/>
      <c r="Y179" s="347"/>
      <c r="Z179" s="347"/>
      <c r="AA179" s="347"/>
      <c r="AB179" s="347"/>
      <c r="AC179" s="347"/>
      <c r="AD179" s="347"/>
      <c r="AE179" s="347"/>
      <c r="AF179" s="347"/>
      <c r="AG179" s="347"/>
      <c r="AH179" s="347"/>
      <c r="AI179" s="347"/>
      <c r="AJ179" s="347"/>
      <c r="AK179" s="347"/>
      <c r="AL179" s="347"/>
      <c r="AM179" s="347"/>
      <c r="AN179" s="347"/>
      <c r="AO179" s="347"/>
      <c r="AP179" s="347"/>
      <c r="AQ179" s="347"/>
      <c r="AR179" s="347"/>
      <c r="AS179" s="347"/>
      <c r="AT179" s="347"/>
      <c r="AU179" s="347"/>
      <c r="AV179" s="347"/>
      <c r="AW179" s="347"/>
      <c r="AX179" s="347"/>
      <c r="AY179" s="347"/>
      <c r="AZ179" s="347"/>
      <c r="BA179" s="347"/>
      <c r="BB179" s="347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60"/>
      <c r="DB179" s="360"/>
      <c r="DC179" s="360"/>
      <c r="DD179" s="360"/>
      <c r="DE179" s="360"/>
      <c r="DF179" s="360"/>
      <c r="DG179" s="360"/>
      <c r="DH179" s="360"/>
      <c r="DI179" s="360"/>
      <c r="DJ179" s="360"/>
      <c r="DK179" s="360"/>
      <c r="DL179" s="360"/>
      <c r="DM179" s="360"/>
      <c r="DN179" s="360"/>
      <c r="DO179" s="360"/>
      <c r="DP179" s="360"/>
      <c r="DQ179" s="360"/>
      <c r="DR179" s="360"/>
      <c r="DS179" s="360"/>
      <c r="DT179" s="360"/>
      <c r="DU179" s="360"/>
      <c r="DV179" s="360"/>
      <c r="DW179" s="360"/>
      <c r="DX179" s="360"/>
      <c r="DY179" s="360"/>
      <c r="DZ179" s="360"/>
      <c r="EA179" s="360"/>
      <c r="EB179" s="360"/>
      <c r="EC179" s="360"/>
      <c r="ED179" s="360"/>
      <c r="EE179" s="360"/>
    </row>
    <row r="180" spans="1:135" s="2" customFormat="1" ht="15" customHeight="1" hidden="1">
      <c r="A180" s="342"/>
      <c r="B180" s="342"/>
      <c r="C180" s="342"/>
      <c r="D180" s="342"/>
      <c r="E180" s="342"/>
      <c r="F180" s="342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7"/>
      <c r="BA180" s="347"/>
      <c r="BB180" s="347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4"/>
      <c r="CI180" s="344"/>
      <c r="CJ180" s="344"/>
      <c r="CK180" s="344"/>
      <c r="CL180" s="344"/>
      <c r="CM180" s="344"/>
      <c r="CN180" s="344"/>
      <c r="CO180" s="344"/>
      <c r="CP180" s="344"/>
      <c r="CQ180" s="344"/>
      <c r="CR180" s="344"/>
      <c r="CS180" s="344"/>
      <c r="CT180" s="344"/>
      <c r="CU180" s="344"/>
      <c r="CV180" s="344"/>
      <c r="CW180" s="344"/>
      <c r="CX180" s="344"/>
      <c r="CY180" s="344"/>
      <c r="CZ180" s="344"/>
      <c r="DA180" s="360"/>
      <c r="DB180" s="360"/>
      <c r="DC180" s="360"/>
      <c r="DD180" s="360"/>
      <c r="DE180" s="360"/>
      <c r="DF180" s="360"/>
      <c r="DG180" s="360"/>
      <c r="DH180" s="360"/>
      <c r="DI180" s="360"/>
      <c r="DJ180" s="360"/>
      <c r="DK180" s="360"/>
      <c r="DL180" s="360"/>
      <c r="DM180" s="360"/>
      <c r="DN180" s="360"/>
      <c r="DO180" s="360"/>
      <c r="DP180" s="360"/>
      <c r="DQ180" s="360"/>
      <c r="DR180" s="360"/>
      <c r="DS180" s="360"/>
      <c r="DT180" s="360"/>
      <c r="DU180" s="360"/>
      <c r="DV180" s="360"/>
      <c r="DW180" s="360"/>
      <c r="DX180" s="360"/>
      <c r="DY180" s="360"/>
      <c r="DZ180" s="360"/>
      <c r="EA180" s="360"/>
      <c r="EB180" s="360"/>
      <c r="EC180" s="360"/>
      <c r="ED180" s="360"/>
      <c r="EE180" s="360"/>
    </row>
    <row r="181" spans="1:135" s="2" customFormat="1" ht="15" customHeight="1" hidden="1">
      <c r="A181" s="342"/>
      <c r="B181" s="342"/>
      <c r="C181" s="342"/>
      <c r="D181" s="342"/>
      <c r="E181" s="342"/>
      <c r="F181" s="342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7"/>
      <c r="AF181" s="347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  <c r="AQ181" s="347"/>
      <c r="AR181" s="347"/>
      <c r="AS181" s="347"/>
      <c r="AT181" s="347"/>
      <c r="AU181" s="347"/>
      <c r="AV181" s="347"/>
      <c r="AW181" s="347"/>
      <c r="AX181" s="347"/>
      <c r="AY181" s="347"/>
      <c r="AZ181" s="347"/>
      <c r="BA181" s="347"/>
      <c r="BB181" s="347"/>
      <c r="BC181" s="344"/>
      <c r="BD181" s="344"/>
      <c r="BE181" s="344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 s="344"/>
      <c r="BP181" s="344"/>
      <c r="BQ181" s="344"/>
      <c r="BR181" s="344"/>
      <c r="BS181" s="344"/>
      <c r="BT181" s="344"/>
      <c r="BU181" s="344"/>
      <c r="BV181" s="344"/>
      <c r="BW181" s="344"/>
      <c r="BX181" s="344"/>
      <c r="BY181" s="344"/>
      <c r="BZ181" s="344"/>
      <c r="CA181" s="344"/>
      <c r="CB181" s="344"/>
      <c r="CC181" s="344"/>
      <c r="CD181" s="344"/>
      <c r="CE181" s="344"/>
      <c r="CF181" s="344"/>
      <c r="CG181" s="344"/>
      <c r="CH181" s="344"/>
      <c r="CI181" s="344"/>
      <c r="CJ181" s="344"/>
      <c r="CK181" s="344"/>
      <c r="CL181" s="344"/>
      <c r="CM181" s="344"/>
      <c r="CN181" s="344"/>
      <c r="CO181" s="344"/>
      <c r="CP181" s="344"/>
      <c r="CQ181" s="344"/>
      <c r="CR181" s="344"/>
      <c r="CS181" s="344"/>
      <c r="CT181" s="344"/>
      <c r="CU181" s="344"/>
      <c r="CV181" s="344"/>
      <c r="CW181" s="344"/>
      <c r="CX181" s="344"/>
      <c r="CY181" s="344"/>
      <c r="CZ181" s="344"/>
      <c r="DA181" s="360"/>
      <c r="DB181" s="360"/>
      <c r="DC181" s="360"/>
      <c r="DD181" s="360"/>
      <c r="DE181" s="360"/>
      <c r="DF181" s="360"/>
      <c r="DG181" s="360"/>
      <c r="DH181" s="360"/>
      <c r="DI181" s="360"/>
      <c r="DJ181" s="360"/>
      <c r="DK181" s="360"/>
      <c r="DL181" s="360"/>
      <c r="DM181" s="360"/>
      <c r="DN181" s="360"/>
      <c r="DO181" s="360"/>
      <c r="DP181" s="360"/>
      <c r="DQ181" s="360"/>
      <c r="DR181" s="360"/>
      <c r="DS181" s="360"/>
      <c r="DT181" s="360"/>
      <c r="DU181" s="360"/>
      <c r="DV181" s="360"/>
      <c r="DW181" s="360"/>
      <c r="DX181" s="360"/>
      <c r="DY181" s="360"/>
      <c r="DZ181" s="360"/>
      <c r="EA181" s="360"/>
      <c r="EB181" s="360"/>
      <c r="EC181" s="360"/>
      <c r="ED181" s="360"/>
      <c r="EE181" s="360"/>
    </row>
    <row r="182" spans="1:135" s="2" customFormat="1" ht="15" customHeight="1" hidden="1">
      <c r="A182" s="348"/>
      <c r="B182" s="348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  <c r="Y182" s="348"/>
      <c r="Z182" s="348"/>
      <c r="AA182" s="348"/>
      <c r="AB182" s="348"/>
      <c r="AC182" s="348"/>
      <c r="AD182" s="348"/>
      <c r="AE182" s="348"/>
      <c r="AF182" s="348"/>
      <c r="AG182" s="348"/>
      <c r="AH182" s="348"/>
      <c r="AI182" s="348"/>
      <c r="AJ182" s="348"/>
      <c r="AK182" s="348"/>
      <c r="AL182" s="348"/>
      <c r="AM182" s="348"/>
      <c r="AN182" s="348"/>
      <c r="AO182" s="348"/>
      <c r="AP182" s="348"/>
      <c r="AQ182" s="348"/>
      <c r="AR182" s="348"/>
      <c r="AS182" s="348"/>
      <c r="AT182" s="348"/>
      <c r="AU182" s="348"/>
      <c r="AV182" s="348"/>
      <c r="AW182" s="348"/>
      <c r="AX182" s="348"/>
      <c r="AY182" s="348"/>
      <c r="AZ182" s="348"/>
      <c r="BA182" s="348"/>
      <c r="BB182" s="348"/>
      <c r="BC182" s="367"/>
      <c r="BD182" s="367"/>
      <c r="BE182" s="367"/>
      <c r="BF182" s="367"/>
      <c r="BG182" s="367"/>
      <c r="BH182" s="367"/>
      <c r="BI182" s="367"/>
      <c r="BJ182" s="367"/>
      <c r="BK182" s="367"/>
      <c r="BL182" s="367"/>
      <c r="BM182" s="367"/>
      <c r="BN182" s="367"/>
      <c r="BO182" s="367"/>
      <c r="BP182" s="367"/>
      <c r="BQ182" s="367"/>
      <c r="BR182" s="367"/>
      <c r="BS182" s="367"/>
      <c r="BT182" s="367"/>
      <c r="BU182" s="367"/>
      <c r="BV182" s="367"/>
      <c r="BW182" s="367"/>
      <c r="BX182" s="367"/>
      <c r="BY182" s="367"/>
      <c r="BZ182" s="367"/>
      <c r="CA182" s="367"/>
      <c r="CB182" s="367"/>
      <c r="CC182" s="367"/>
      <c r="CD182" s="367"/>
      <c r="CE182" s="367"/>
      <c r="CF182" s="367"/>
      <c r="CG182" s="367"/>
      <c r="CH182" s="367"/>
      <c r="CI182" s="367"/>
      <c r="CJ182" s="367"/>
      <c r="CK182" s="367"/>
      <c r="CL182" s="367"/>
      <c r="CM182" s="367"/>
      <c r="CN182" s="367"/>
      <c r="CO182" s="367"/>
      <c r="CP182" s="367"/>
      <c r="CQ182" s="367"/>
      <c r="CR182" s="367"/>
      <c r="CS182" s="367"/>
      <c r="CT182" s="367"/>
      <c r="CU182" s="367"/>
      <c r="CV182" s="367"/>
      <c r="CW182" s="367"/>
      <c r="CX182" s="367"/>
      <c r="CY182" s="367"/>
      <c r="CZ182" s="367"/>
      <c r="DA182" s="360"/>
      <c r="DB182" s="360"/>
      <c r="DC182" s="360"/>
      <c r="DD182" s="360"/>
      <c r="DE182" s="360"/>
      <c r="DF182" s="360"/>
      <c r="DG182" s="360"/>
      <c r="DH182" s="360"/>
      <c r="DI182" s="360"/>
      <c r="DJ182" s="360"/>
      <c r="DK182" s="360"/>
      <c r="DL182" s="360"/>
      <c r="DM182" s="360"/>
      <c r="DN182" s="360"/>
      <c r="DO182" s="360"/>
      <c r="DP182" s="360"/>
      <c r="DQ182" s="360"/>
      <c r="DR182" s="360"/>
      <c r="DS182" s="360"/>
      <c r="DT182" s="360"/>
      <c r="DU182" s="360"/>
      <c r="DV182" s="360"/>
      <c r="DW182" s="360"/>
      <c r="DX182" s="360"/>
      <c r="DY182" s="360"/>
      <c r="DZ182" s="360"/>
      <c r="EA182" s="360"/>
      <c r="EB182" s="360"/>
      <c r="EC182" s="360"/>
      <c r="ED182" s="360"/>
      <c r="EE182" s="360"/>
    </row>
    <row r="183" spans="1:135" s="2" customFormat="1" ht="15" customHeight="1" hidden="1">
      <c r="A183" s="342"/>
      <c r="B183" s="342"/>
      <c r="C183" s="342"/>
      <c r="D183" s="342"/>
      <c r="E183" s="342"/>
      <c r="F183" s="342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347"/>
      <c r="X183" s="347"/>
      <c r="Y183" s="347"/>
      <c r="Z183" s="347"/>
      <c r="AA183" s="347"/>
      <c r="AB183" s="347"/>
      <c r="AC183" s="347"/>
      <c r="AD183" s="347"/>
      <c r="AE183" s="347"/>
      <c r="AF183" s="347"/>
      <c r="AG183" s="347"/>
      <c r="AH183" s="347"/>
      <c r="AI183" s="347"/>
      <c r="AJ183" s="347"/>
      <c r="AK183" s="347"/>
      <c r="AL183" s="347"/>
      <c r="AM183" s="347"/>
      <c r="AN183" s="347"/>
      <c r="AO183" s="347"/>
      <c r="AP183" s="347"/>
      <c r="AQ183" s="347"/>
      <c r="AR183" s="347"/>
      <c r="AS183" s="347"/>
      <c r="AT183" s="347"/>
      <c r="AU183" s="347"/>
      <c r="AV183" s="347"/>
      <c r="AW183" s="347"/>
      <c r="AX183" s="347"/>
      <c r="AY183" s="347"/>
      <c r="AZ183" s="347"/>
      <c r="BA183" s="347"/>
      <c r="BB183" s="347"/>
      <c r="BC183" s="344"/>
      <c r="BD183" s="344"/>
      <c r="BE183" s="344"/>
      <c r="BF183" s="344"/>
      <c r="BG183" s="344"/>
      <c r="BH183" s="344"/>
      <c r="BI183" s="344"/>
      <c r="BJ183" s="344"/>
      <c r="BK183" s="344"/>
      <c r="BL183" s="344"/>
      <c r="BM183" s="344"/>
      <c r="BN183" s="344"/>
      <c r="BO183" s="344"/>
      <c r="BP183" s="344"/>
      <c r="BQ183" s="344"/>
      <c r="BR183" s="344"/>
      <c r="BS183" s="344"/>
      <c r="BT183" s="344"/>
      <c r="BU183" s="344"/>
      <c r="BV183" s="344"/>
      <c r="BW183" s="344"/>
      <c r="BX183" s="344"/>
      <c r="BY183" s="344"/>
      <c r="BZ183" s="344"/>
      <c r="CA183" s="344"/>
      <c r="CB183" s="344"/>
      <c r="CC183" s="344"/>
      <c r="CD183" s="344"/>
      <c r="CE183" s="344"/>
      <c r="CF183" s="344"/>
      <c r="CG183" s="344"/>
      <c r="CH183" s="344"/>
      <c r="CI183" s="344"/>
      <c r="CJ183" s="344"/>
      <c r="CK183" s="344"/>
      <c r="CL183" s="344"/>
      <c r="CM183" s="344"/>
      <c r="CN183" s="344"/>
      <c r="CO183" s="344"/>
      <c r="CP183" s="344"/>
      <c r="CQ183" s="344"/>
      <c r="CR183" s="344"/>
      <c r="CS183" s="344"/>
      <c r="CT183" s="344"/>
      <c r="CU183" s="344"/>
      <c r="CV183" s="344"/>
      <c r="CW183" s="344"/>
      <c r="CX183" s="344"/>
      <c r="CY183" s="344"/>
      <c r="CZ183" s="344"/>
      <c r="DA183" s="360"/>
      <c r="DB183" s="360"/>
      <c r="DC183" s="360"/>
      <c r="DD183" s="360"/>
      <c r="DE183" s="360"/>
      <c r="DF183" s="360"/>
      <c r="DG183" s="360"/>
      <c r="DH183" s="360"/>
      <c r="DI183" s="360"/>
      <c r="DJ183" s="360"/>
      <c r="DK183" s="360"/>
      <c r="DL183" s="360"/>
      <c r="DM183" s="360"/>
      <c r="DN183" s="360"/>
      <c r="DO183" s="360"/>
      <c r="DP183" s="360"/>
      <c r="DQ183" s="360"/>
      <c r="DR183" s="360"/>
      <c r="DS183" s="360"/>
      <c r="DT183" s="360"/>
      <c r="DU183" s="360"/>
      <c r="DV183" s="360"/>
      <c r="DW183" s="360"/>
      <c r="DX183" s="360"/>
      <c r="DY183" s="360"/>
      <c r="DZ183" s="360"/>
      <c r="EA183" s="360"/>
      <c r="EB183" s="360"/>
      <c r="EC183" s="360"/>
      <c r="ED183" s="360"/>
      <c r="EE183" s="360"/>
    </row>
    <row r="184" spans="1:135" s="2" customFormat="1" ht="15" customHeight="1" hidden="1">
      <c r="A184" s="342"/>
      <c r="B184" s="342"/>
      <c r="C184" s="342"/>
      <c r="D184" s="342"/>
      <c r="E184" s="342"/>
      <c r="F184" s="342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  <c r="AA184" s="347"/>
      <c r="AB184" s="347"/>
      <c r="AC184" s="347"/>
      <c r="AD184" s="347"/>
      <c r="AE184" s="347"/>
      <c r="AF184" s="347"/>
      <c r="AG184" s="347"/>
      <c r="AH184" s="347"/>
      <c r="AI184" s="347"/>
      <c r="AJ184" s="347"/>
      <c r="AK184" s="347"/>
      <c r="AL184" s="347"/>
      <c r="AM184" s="347"/>
      <c r="AN184" s="347"/>
      <c r="AO184" s="347"/>
      <c r="AP184" s="347"/>
      <c r="AQ184" s="347"/>
      <c r="AR184" s="347"/>
      <c r="AS184" s="347"/>
      <c r="AT184" s="347"/>
      <c r="AU184" s="347"/>
      <c r="AV184" s="347"/>
      <c r="AW184" s="347"/>
      <c r="AX184" s="347"/>
      <c r="AY184" s="347"/>
      <c r="AZ184" s="347"/>
      <c r="BA184" s="347"/>
      <c r="BB184" s="347"/>
      <c r="BC184" s="344"/>
      <c r="BD184" s="344"/>
      <c r="BE184" s="344"/>
      <c r="BF184" s="344"/>
      <c r="BG184" s="344"/>
      <c r="BH184" s="344"/>
      <c r="BI184" s="344"/>
      <c r="BJ184" s="344"/>
      <c r="BK184" s="344"/>
      <c r="BL184" s="344"/>
      <c r="BM184" s="344"/>
      <c r="BN184" s="344"/>
      <c r="BO184" s="344"/>
      <c r="BP184" s="344"/>
      <c r="BQ184" s="344"/>
      <c r="BR184" s="344"/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4"/>
      <c r="CC184" s="344"/>
      <c r="CD184" s="344"/>
      <c r="CE184" s="344"/>
      <c r="CF184" s="344"/>
      <c r="CG184" s="344"/>
      <c r="CH184" s="344"/>
      <c r="CI184" s="344"/>
      <c r="CJ184" s="344"/>
      <c r="CK184" s="344"/>
      <c r="CL184" s="344"/>
      <c r="CM184" s="344"/>
      <c r="CN184" s="344"/>
      <c r="CO184" s="344"/>
      <c r="CP184" s="344"/>
      <c r="CQ184" s="344"/>
      <c r="CR184" s="344"/>
      <c r="CS184" s="344"/>
      <c r="CT184" s="344"/>
      <c r="CU184" s="344"/>
      <c r="CV184" s="344"/>
      <c r="CW184" s="344"/>
      <c r="CX184" s="344"/>
      <c r="CY184" s="344"/>
      <c r="CZ184" s="344"/>
      <c r="DA184" s="360"/>
      <c r="DB184" s="360"/>
      <c r="DC184" s="360"/>
      <c r="DD184" s="360"/>
      <c r="DE184" s="360"/>
      <c r="DF184" s="360"/>
      <c r="DG184" s="360"/>
      <c r="DH184" s="360"/>
      <c r="DI184" s="360"/>
      <c r="DJ184" s="360"/>
      <c r="DK184" s="360"/>
      <c r="DL184" s="360"/>
      <c r="DM184" s="360"/>
      <c r="DN184" s="360"/>
      <c r="DO184" s="360"/>
      <c r="DP184" s="360"/>
      <c r="DQ184" s="360"/>
      <c r="DR184" s="360"/>
      <c r="DS184" s="360"/>
      <c r="DT184" s="360"/>
      <c r="DU184" s="360"/>
      <c r="DV184" s="360"/>
      <c r="DW184" s="360"/>
      <c r="DX184" s="360"/>
      <c r="DY184" s="360"/>
      <c r="DZ184" s="360"/>
      <c r="EA184" s="360"/>
      <c r="EB184" s="360"/>
      <c r="EC184" s="360"/>
      <c r="ED184" s="360"/>
      <c r="EE184" s="360"/>
    </row>
    <row r="185" spans="1:135" s="2" customFormat="1" ht="15" customHeight="1" hidden="1">
      <c r="A185" s="342"/>
      <c r="B185" s="342"/>
      <c r="C185" s="342"/>
      <c r="D185" s="342"/>
      <c r="E185" s="342"/>
      <c r="F185" s="342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  <c r="V185" s="347"/>
      <c r="W185" s="347"/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347"/>
      <c r="AO185" s="347"/>
      <c r="AP185" s="347"/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60"/>
      <c r="DB185" s="360"/>
      <c r="DC185" s="360"/>
      <c r="DD185" s="360"/>
      <c r="DE185" s="360"/>
      <c r="DF185" s="360"/>
      <c r="DG185" s="360"/>
      <c r="DH185" s="360"/>
      <c r="DI185" s="360"/>
      <c r="DJ185" s="360"/>
      <c r="DK185" s="360"/>
      <c r="DL185" s="360"/>
      <c r="DM185" s="360"/>
      <c r="DN185" s="360"/>
      <c r="DO185" s="360"/>
      <c r="DP185" s="360"/>
      <c r="DQ185" s="360"/>
      <c r="DR185" s="360"/>
      <c r="DS185" s="360"/>
      <c r="DT185" s="360"/>
      <c r="DU185" s="360"/>
      <c r="DV185" s="360"/>
      <c r="DW185" s="360"/>
      <c r="DX185" s="360"/>
      <c r="DY185" s="360"/>
      <c r="DZ185" s="360"/>
      <c r="EA185" s="360"/>
      <c r="EB185" s="360"/>
      <c r="EC185" s="360"/>
      <c r="ED185" s="360"/>
      <c r="EE185" s="360"/>
    </row>
    <row r="186" spans="1:135" s="2" customFormat="1" ht="15" customHeight="1" hidden="1">
      <c r="A186" s="342"/>
      <c r="B186" s="342"/>
      <c r="C186" s="342"/>
      <c r="D186" s="342"/>
      <c r="E186" s="342"/>
      <c r="F186" s="342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  <c r="V186" s="347"/>
      <c r="W186" s="347"/>
      <c r="X186" s="347"/>
      <c r="Y186" s="347"/>
      <c r="Z186" s="347"/>
      <c r="AA186" s="347"/>
      <c r="AB186" s="347"/>
      <c r="AC186" s="347"/>
      <c r="AD186" s="347"/>
      <c r="AE186" s="347"/>
      <c r="AF186" s="347"/>
      <c r="AG186" s="347"/>
      <c r="AH186" s="347"/>
      <c r="AI186" s="347"/>
      <c r="AJ186" s="347"/>
      <c r="AK186" s="347"/>
      <c r="AL186" s="347"/>
      <c r="AM186" s="347"/>
      <c r="AN186" s="347"/>
      <c r="AO186" s="347"/>
      <c r="AP186" s="347"/>
      <c r="AQ186" s="347"/>
      <c r="AR186" s="347"/>
      <c r="AS186" s="347"/>
      <c r="AT186" s="347"/>
      <c r="AU186" s="347"/>
      <c r="AV186" s="347"/>
      <c r="AW186" s="347"/>
      <c r="AX186" s="347"/>
      <c r="AY186" s="347"/>
      <c r="AZ186" s="347"/>
      <c r="BA186" s="347"/>
      <c r="BB186" s="347"/>
      <c r="BC186" s="344"/>
      <c r="BD186" s="344"/>
      <c r="BE186" s="344"/>
      <c r="BF186" s="344"/>
      <c r="BG186" s="344"/>
      <c r="BH186" s="344"/>
      <c r="BI186" s="344"/>
      <c r="BJ186" s="344"/>
      <c r="BK186" s="344"/>
      <c r="BL186" s="344"/>
      <c r="BM186" s="344"/>
      <c r="BN186" s="344"/>
      <c r="BO186" s="344"/>
      <c r="BP186" s="344"/>
      <c r="BQ186" s="344"/>
      <c r="BR186" s="344"/>
      <c r="BS186" s="344"/>
      <c r="BT186" s="344"/>
      <c r="BU186" s="344"/>
      <c r="BV186" s="344"/>
      <c r="BW186" s="344"/>
      <c r="BX186" s="344"/>
      <c r="BY186" s="344"/>
      <c r="BZ186" s="344"/>
      <c r="CA186" s="344"/>
      <c r="CB186" s="344"/>
      <c r="CC186" s="344"/>
      <c r="CD186" s="344"/>
      <c r="CE186" s="344"/>
      <c r="CF186" s="344"/>
      <c r="CG186" s="344"/>
      <c r="CH186" s="344"/>
      <c r="CI186" s="344"/>
      <c r="CJ186" s="344"/>
      <c r="CK186" s="344"/>
      <c r="CL186" s="344"/>
      <c r="CM186" s="344"/>
      <c r="CN186" s="344"/>
      <c r="CO186" s="344"/>
      <c r="CP186" s="344"/>
      <c r="CQ186" s="344"/>
      <c r="CR186" s="344"/>
      <c r="CS186" s="344"/>
      <c r="CT186" s="344"/>
      <c r="CU186" s="344"/>
      <c r="CV186" s="344"/>
      <c r="CW186" s="344"/>
      <c r="CX186" s="344"/>
      <c r="CY186" s="344"/>
      <c r="CZ186" s="344"/>
      <c r="DA186" s="360"/>
      <c r="DB186" s="360"/>
      <c r="DC186" s="360"/>
      <c r="DD186" s="360"/>
      <c r="DE186" s="360"/>
      <c r="DF186" s="360"/>
      <c r="DG186" s="360"/>
      <c r="DH186" s="360"/>
      <c r="DI186" s="360"/>
      <c r="DJ186" s="360"/>
      <c r="DK186" s="360"/>
      <c r="DL186" s="360"/>
      <c r="DM186" s="360"/>
      <c r="DN186" s="360"/>
      <c r="DO186" s="360"/>
      <c r="DP186" s="360"/>
      <c r="DQ186" s="360"/>
      <c r="DR186" s="360"/>
      <c r="DS186" s="360"/>
      <c r="DT186" s="360"/>
      <c r="DU186" s="360"/>
      <c r="DV186" s="360"/>
      <c r="DW186" s="360"/>
      <c r="DX186" s="360"/>
      <c r="DY186" s="360"/>
      <c r="DZ186" s="360"/>
      <c r="EA186" s="360"/>
      <c r="EB186" s="360"/>
      <c r="EC186" s="360"/>
      <c r="ED186" s="360"/>
      <c r="EE186" s="360"/>
    </row>
    <row r="187" spans="1:135" s="2" customFormat="1" ht="15" customHeight="1" hidden="1">
      <c r="A187" s="348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48"/>
      <c r="Z187" s="348"/>
      <c r="AA187" s="348"/>
      <c r="AB187" s="348"/>
      <c r="AC187" s="348"/>
      <c r="AD187" s="348"/>
      <c r="AE187" s="348"/>
      <c r="AF187" s="348"/>
      <c r="AG187" s="348"/>
      <c r="AH187" s="348"/>
      <c r="AI187" s="348"/>
      <c r="AJ187" s="348"/>
      <c r="AK187" s="348"/>
      <c r="AL187" s="348"/>
      <c r="AM187" s="348"/>
      <c r="AN187" s="348"/>
      <c r="AO187" s="348"/>
      <c r="AP187" s="348"/>
      <c r="AQ187" s="348"/>
      <c r="AR187" s="348"/>
      <c r="AS187" s="348"/>
      <c r="AT187" s="348"/>
      <c r="AU187" s="348"/>
      <c r="AV187" s="348"/>
      <c r="AW187" s="348"/>
      <c r="AX187" s="348"/>
      <c r="AY187" s="348"/>
      <c r="AZ187" s="348"/>
      <c r="BA187" s="348"/>
      <c r="BB187" s="348"/>
      <c r="BC187" s="367"/>
      <c r="BD187" s="367"/>
      <c r="BE187" s="367"/>
      <c r="BF187" s="367"/>
      <c r="BG187" s="367"/>
      <c r="BH187" s="367"/>
      <c r="BI187" s="367"/>
      <c r="BJ187" s="367"/>
      <c r="BK187" s="367"/>
      <c r="BL187" s="367"/>
      <c r="BM187" s="367"/>
      <c r="BN187" s="367"/>
      <c r="BO187" s="367"/>
      <c r="BP187" s="367"/>
      <c r="BQ187" s="367"/>
      <c r="BR187" s="367"/>
      <c r="BS187" s="367"/>
      <c r="BT187" s="367"/>
      <c r="BU187" s="367"/>
      <c r="BV187" s="367"/>
      <c r="BW187" s="367"/>
      <c r="BX187" s="367"/>
      <c r="BY187" s="367"/>
      <c r="BZ187" s="367"/>
      <c r="CA187" s="367"/>
      <c r="CB187" s="367"/>
      <c r="CC187" s="367"/>
      <c r="CD187" s="367"/>
      <c r="CE187" s="367"/>
      <c r="CF187" s="367"/>
      <c r="CG187" s="367"/>
      <c r="CH187" s="367"/>
      <c r="CI187" s="367"/>
      <c r="CJ187" s="367"/>
      <c r="CK187" s="367"/>
      <c r="CL187" s="367"/>
      <c r="CM187" s="367"/>
      <c r="CN187" s="367"/>
      <c r="CO187" s="367"/>
      <c r="CP187" s="367"/>
      <c r="CQ187" s="367"/>
      <c r="CR187" s="367"/>
      <c r="CS187" s="367"/>
      <c r="CT187" s="367"/>
      <c r="CU187" s="367"/>
      <c r="CV187" s="367"/>
      <c r="CW187" s="367"/>
      <c r="CX187" s="367"/>
      <c r="CY187" s="367"/>
      <c r="CZ187" s="367"/>
      <c r="DA187" s="360"/>
      <c r="DB187" s="360"/>
      <c r="DC187" s="360"/>
      <c r="DD187" s="360"/>
      <c r="DE187" s="360"/>
      <c r="DF187" s="360"/>
      <c r="DG187" s="360"/>
      <c r="DH187" s="360"/>
      <c r="DI187" s="360"/>
      <c r="DJ187" s="360"/>
      <c r="DK187" s="360"/>
      <c r="DL187" s="360"/>
      <c r="DM187" s="360"/>
      <c r="DN187" s="360"/>
      <c r="DO187" s="360"/>
      <c r="DP187" s="360"/>
      <c r="DQ187" s="360"/>
      <c r="DR187" s="360"/>
      <c r="DS187" s="360"/>
      <c r="DT187" s="360"/>
      <c r="DU187" s="360"/>
      <c r="DV187" s="360"/>
      <c r="DW187" s="360"/>
      <c r="DX187" s="360"/>
      <c r="DY187" s="360"/>
      <c r="DZ187" s="360"/>
      <c r="EA187" s="360"/>
      <c r="EB187" s="360"/>
      <c r="EC187" s="360"/>
      <c r="ED187" s="360"/>
      <c r="EE187" s="360"/>
    </row>
    <row r="188" spans="1:135" s="2" customFormat="1" ht="15" customHeight="1" hidden="1">
      <c r="A188" s="342"/>
      <c r="B188" s="342"/>
      <c r="C188" s="342"/>
      <c r="D188" s="342"/>
      <c r="E188" s="342"/>
      <c r="F188" s="342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  <c r="V188" s="347"/>
      <c r="W188" s="347"/>
      <c r="X188" s="347"/>
      <c r="Y188" s="347"/>
      <c r="Z188" s="347"/>
      <c r="AA188" s="347"/>
      <c r="AB188" s="347"/>
      <c r="AC188" s="347"/>
      <c r="AD188" s="347"/>
      <c r="AE188" s="347"/>
      <c r="AF188" s="347"/>
      <c r="AG188" s="347"/>
      <c r="AH188" s="347"/>
      <c r="AI188" s="347"/>
      <c r="AJ188" s="347"/>
      <c r="AK188" s="347"/>
      <c r="AL188" s="347"/>
      <c r="AM188" s="347"/>
      <c r="AN188" s="347"/>
      <c r="AO188" s="347"/>
      <c r="AP188" s="347"/>
      <c r="AQ188" s="347"/>
      <c r="AR188" s="347"/>
      <c r="AS188" s="347"/>
      <c r="AT188" s="347"/>
      <c r="AU188" s="347"/>
      <c r="AV188" s="347"/>
      <c r="AW188" s="347"/>
      <c r="AX188" s="347"/>
      <c r="AY188" s="347"/>
      <c r="AZ188" s="347"/>
      <c r="BA188" s="347"/>
      <c r="BB188" s="347"/>
      <c r="BC188" s="344"/>
      <c r="BD188" s="344"/>
      <c r="BE188" s="344"/>
      <c r="BF188" s="344"/>
      <c r="BG188" s="344"/>
      <c r="BH188" s="344"/>
      <c r="BI188" s="344"/>
      <c r="BJ188" s="344"/>
      <c r="BK188" s="344"/>
      <c r="BL188" s="344"/>
      <c r="BM188" s="344"/>
      <c r="BN188" s="344"/>
      <c r="BO188" s="344"/>
      <c r="BP188" s="344"/>
      <c r="BQ188" s="344"/>
      <c r="BR188" s="344"/>
      <c r="BS188" s="344"/>
      <c r="BT188" s="344"/>
      <c r="BU188" s="344"/>
      <c r="BV188" s="344"/>
      <c r="BW188" s="344"/>
      <c r="BX188" s="344"/>
      <c r="BY188" s="344"/>
      <c r="BZ188" s="344"/>
      <c r="CA188" s="344"/>
      <c r="CB188" s="344"/>
      <c r="CC188" s="344"/>
      <c r="CD188" s="344"/>
      <c r="CE188" s="344"/>
      <c r="CF188" s="344"/>
      <c r="CG188" s="344"/>
      <c r="CH188" s="344"/>
      <c r="CI188" s="344"/>
      <c r="CJ188" s="344"/>
      <c r="CK188" s="344"/>
      <c r="CL188" s="344"/>
      <c r="CM188" s="344"/>
      <c r="CN188" s="344"/>
      <c r="CO188" s="344"/>
      <c r="CP188" s="344"/>
      <c r="CQ188" s="344"/>
      <c r="CR188" s="344"/>
      <c r="CS188" s="344"/>
      <c r="CT188" s="344"/>
      <c r="CU188" s="344"/>
      <c r="CV188" s="344"/>
      <c r="CW188" s="344"/>
      <c r="CX188" s="344"/>
      <c r="CY188" s="344"/>
      <c r="CZ188" s="344"/>
      <c r="DA188" s="360"/>
      <c r="DB188" s="360"/>
      <c r="DC188" s="360"/>
      <c r="DD188" s="360"/>
      <c r="DE188" s="360"/>
      <c r="DF188" s="360"/>
      <c r="DG188" s="360"/>
      <c r="DH188" s="360"/>
      <c r="DI188" s="360"/>
      <c r="DJ188" s="360"/>
      <c r="DK188" s="360"/>
      <c r="DL188" s="360"/>
      <c r="DM188" s="360"/>
      <c r="DN188" s="360"/>
      <c r="DO188" s="360"/>
      <c r="DP188" s="360"/>
      <c r="DQ188" s="360"/>
      <c r="DR188" s="360"/>
      <c r="DS188" s="360"/>
      <c r="DT188" s="360"/>
      <c r="DU188" s="360"/>
      <c r="DV188" s="360"/>
      <c r="DW188" s="360"/>
      <c r="DX188" s="360"/>
      <c r="DY188" s="360"/>
      <c r="DZ188" s="360"/>
      <c r="EA188" s="360"/>
      <c r="EB188" s="360"/>
      <c r="EC188" s="360"/>
      <c r="ED188" s="360"/>
      <c r="EE188" s="360"/>
    </row>
    <row r="189" spans="1:135" s="2" customFormat="1" ht="15" customHeight="1" hidden="1">
      <c r="A189" s="342"/>
      <c r="B189" s="342"/>
      <c r="C189" s="342"/>
      <c r="D189" s="342"/>
      <c r="E189" s="342"/>
      <c r="F189" s="342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347"/>
      <c r="AG189" s="347"/>
      <c r="AH189" s="347"/>
      <c r="AI189" s="347"/>
      <c r="AJ189" s="347"/>
      <c r="AK189" s="347"/>
      <c r="AL189" s="347"/>
      <c r="AM189" s="347"/>
      <c r="AN189" s="347"/>
      <c r="AO189" s="347"/>
      <c r="AP189" s="347"/>
      <c r="AQ189" s="347"/>
      <c r="AR189" s="347"/>
      <c r="AS189" s="347"/>
      <c r="AT189" s="347"/>
      <c r="AU189" s="347"/>
      <c r="AV189" s="347"/>
      <c r="AW189" s="347"/>
      <c r="AX189" s="347"/>
      <c r="AY189" s="347"/>
      <c r="AZ189" s="347"/>
      <c r="BA189" s="347"/>
      <c r="BB189" s="347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60"/>
      <c r="DB189" s="360"/>
      <c r="DC189" s="360"/>
      <c r="DD189" s="360"/>
      <c r="DE189" s="360"/>
      <c r="DF189" s="360"/>
      <c r="DG189" s="360"/>
      <c r="DH189" s="360"/>
      <c r="DI189" s="360"/>
      <c r="DJ189" s="360"/>
      <c r="DK189" s="360"/>
      <c r="DL189" s="360"/>
      <c r="DM189" s="360"/>
      <c r="DN189" s="360"/>
      <c r="DO189" s="360"/>
      <c r="DP189" s="360"/>
      <c r="DQ189" s="360"/>
      <c r="DR189" s="360"/>
      <c r="DS189" s="360"/>
      <c r="DT189" s="360"/>
      <c r="DU189" s="360"/>
      <c r="DV189" s="360"/>
      <c r="DW189" s="360"/>
      <c r="DX189" s="360"/>
      <c r="DY189" s="360"/>
      <c r="DZ189" s="360"/>
      <c r="EA189" s="360"/>
      <c r="EB189" s="360"/>
      <c r="EC189" s="360"/>
      <c r="ED189" s="360"/>
      <c r="EE189" s="360"/>
    </row>
    <row r="190" spans="1:135" s="2" customFormat="1" ht="15" customHeight="1" hidden="1">
      <c r="A190" s="342"/>
      <c r="B190" s="342"/>
      <c r="C190" s="342"/>
      <c r="D190" s="342"/>
      <c r="E190" s="342"/>
      <c r="F190" s="342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  <c r="V190" s="347"/>
      <c r="W190" s="347"/>
      <c r="X190" s="347"/>
      <c r="Y190" s="347"/>
      <c r="Z190" s="347"/>
      <c r="AA190" s="347"/>
      <c r="AB190" s="347"/>
      <c r="AC190" s="347"/>
      <c r="AD190" s="347"/>
      <c r="AE190" s="347"/>
      <c r="AF190" s="347"/>
      <c r="AG190" s="347"/>
      <c r="AH190" s="347"/>
      <c r="AI190" s="347"/>
      <c r="AJ190" s="347"/>
      <c r="AK190" s="347"/>
      <c r="AL190" s="347"/>
      <c r="AM190" s="347"/>
      <c r="AN190" s="347"/>
      <c r="AO190" s="347"/>
      <c r="AP190" s="347"/>
      <c r="AQ190" s="347"/>
      <c r="AR190" s="347"/>
      <c r="AS190" s="347"/>
      <c r="AT190" s="347"/>
      <c r="AU190" s="347"/>
      <c r="AV190" s="347"/>
      <c r="AW190" s="347"/>
      <c r="AX190" s="347"/>
      <c r="AY190" s="347"/>
      <c r="AZ190" s="347"/>
      <c r="BA190" s="347"/>
      <c r="BB190" s="347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60"/>
      <c r="DB190" s="360"/>
      <c r="DC190" s="360"/>
      <c r="DD190" s="360"/>
      <c r="DE190" s="360"/>
      <c r="DF190" s="360"/>
      <c r="DG190" s="360"/>
      <c r="DH190" s="360"/>
      <c r="DI190" s="360"/>
      <c r="DJ190" s="360"/>
      <c r="DK190" s="360"/>
      <c r="DL190" s="360"/>
      <c r="DM190" s="360"/>
      <c r="DN190" s="360"/>
      <c r="DO190" s="360"/>
      <c r="DP190" s="360"/>
      <c r="DQ190" s="360"/>
      <c r="DR190" s="360"/>
      <c r="DS190" s="360"/>
      <c r="DT190" s="360"/>
      <c r="DU190" s="360"/>
      <c r="DV190" s="360"/>
      <c r="DW190" s="360"/>
      <c r="DX190" s="360"/>
      <c r="DY190" s="360"/>
      <c r="DZ190" s="360"/>
      <c r="EA190" s="360"/>
      <c r="EB190" s="360"/>
      <c r="EC190" s="360"/>
      <c r="ED190" s="360"/>
      <c r="EE190" s="360"/>
    </row>
    <row r="191" spans="1:135" s="2" customFormat="1" ht="15" customHeight="1" hidden="1">
      <c r="A191" s="342"/>
      <c r="B191" s="342"/>
      <c r="C191" s="342"/>
      <c r="D191" s="342"/>
      <c r="E191" s="342"/>
      <c r="F191" s="342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  <c r="V191" s="347"/>
      <c r="W191" s="347"/>
      <c r="X191" s="347"/>
      <c r="Y191" s="347"/>
      <c r="Z191" s="347"/>
      <c r="AA191" s="347"/>
      <c r="AB191" s="347"/>
      <c r="AC191" s="347"/>
      <c r="AD191" s="347"/>
      <c r="AE191" s="347"/>
      <c r="AF191" s="347"/>
      <c r="AG191" s="347"/>
      <c r="AH191" s="347"/>
      <c r="AI191" s="347"/>
      <c r="AJ191" s="347"/>
      <c r="AK191" s="347"/>
      <c r="AL191" s="347"/>
      <c r="AM191" s="347"/>
      <c r="AN191" s="347"/>
      <c r="AO191" s="347"/>
      <c r="AP191" s="347"/>
      <c r="AQ191" s="347"/>
      <c r="AR191" s="347"/>
      <c r="AS191" s="347"/>
      <c r="AT191" s="347"/>
      <c r="AU191" s="347"/>
      <c r="AV191" s="347"/>
      <c r="AW191" s="347"/>
      <c r="AX191" s="347"/>
      <c r="AY191" s="347"/>
      <c r="AZ191" s="347"/>
      <c r="BA191" s="347"/>
      <c r="BB191" s="347"/>
      <c r="BC191" s="344"/>
      <c r="BD191" s="344"/>
      <c r="BE191" s="344"/>
      <c r="BF191" s="344"/>
      <c r="BG191" s="344"/>
      <c r="BH191" s="344"/>
      <c r="BI191" s="344"/>
      <c r="BJ191" s="344"/>
      <c r="BK191" s="344"/>
      <c r="BL191" s="344"/>
      <c r="BM191" s="344"/>
      <c r="BN191" s="344"/>
      <c r="BO191" s="344"/>
      <c r="BP191" s="344"/>
      <c r="BQ191" s="344"/>
      <c r="BR191" s="344"/>
      <c r="BS191" s="344"/>
      <c r="BT191" s="344"/>
      <c r="BU191" s="344"/>
      <c r="BV191" s="344"/>
      <c r="BW191" s="344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4"/>
      <c r="CK191" s="344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4"/>
      <c r="CY191" s="344"/>
      <c r="CZ191" s="344"/>
      <c r="DA191" s="360"/>
      <c r="DB191" s="360"/>
      <c r="DC191" s="360"/>
      <c r="DD191" s="360"/>
      <c r="DE191" s="360"/>
      <c r="DF191" s="360"/>
      <c r="DG191" s="360"/>
      <c r="DH191" s="360"/>
      <c r="DI191" s="360"/>
      <c r="DJ191" s="360"/>
      <c r="DK191" s="360"/>
      <c r="DL191" s="360"/>
      <c r="DM191" s="360"/>
      <c r="DN191" s="360"/>
      <c r="DO191" s="360"/>
      <c r="DP191" s="360"/>
      <c r="DQ191" s="360"/>
      <c r="DR191" s="360"/>
      <c r="DS191" s="360"/>
      <c r="DT191" s="360"/>
      <c r="DU191" s="360"/>
      <c r="DV191" s="360"/>
      <c r="DW191" s="360"/>
      <c r="DX191" s="360"/>
      <c r="DY191" s="360"/>
      <c r="DZ191" s="360"/>
      <c r="EA191" s="360"/>
      <c r="EB191" s="360"/>
      <c r="EC191" s="360"/>
      <c r="ED191" s="360"/>
      <c r="EE191" s="360"/>
    </row>
    <row r="192" spans="1:135" s="2" customFormat="1" ht="15" customHeight="1" hidden="1">
      <c r="A192" s="342"/>
      <c r="B192" s="342"/>
      <c r="C192" s="342"/>
      <c r="D192" s="342"/>
      <c r="E192" s="342"/>
      <c r="F192" s="342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  <c r="V192" s="347"/>
      <c r="W192" s="347"/>
      <c r="X192" s="347"/>
      <c r="Y192" s="347"/>
      <c r="Z192" s="347"/>
      <c r="AA192" s="347"/>
      <c r="AB192" s="347"/>
      <c r="AC192" s="347"/>
      <c r="AD192" s="347"/>
      <c r="AE192" s="347"/>
      <c r="AF192" s="347"/>
      <c r="AG192" s="347"/>
      <c r="AH192" s="347"/>
      <c r="AI192" s="347"/>
      <c r="AJ192" s="347"/>
      <c r="AK192" s="347"/>
      <c r="AL192" s="347"/>
      <c r="AM192" s="347"/>
      <c r="AN192" s="347"/>
      <c r="AO192" s="347"/>
      <c r="AP192" s="347"/>
      <c r="AQ192" s="347"/>
      <c r="AR192" s="347"/>
      <c r="AS192" s="347"/>
      <c r="AT192" s="347"/>
      <c r="AU192" s="347"/>
      <c r="AV192" s="347"/>
      <c r="AW192" s="347"/>
      <c r="AX192" s="347"/>
      <c r="AY192" s="347"/>
      <c r="AZ192" s="347"/>
      <c r="BA192" s="347"/>
      <c r="BB192" s="347"/>
      <c r="BC192" s="344"/>
      <c r="BD192" s="344"/>
      <c r="BE192" s="344"/>
      <c r="BF192" s="344"/>
      <c r="BG192" s="344"/>
      <c r="BH192" s="344"/>
      <c r="BI192" s="344"/>
      <c r="BJ192" s="344"/>
      <c r="BK192" s="344"/>
      <c r="BL192" s="344"/>
      <c r="BM192" s="344"/>
      <c r="BN192" s="344"/>
      <c r="BO192" s="344"/>
      <c r="BP192" s="344"/>
      <c r="BQ192" s="344"/>
      <c r="BR192" s="344"/>
      <c r="BS192" s="344"/>
      <c r="BT192" s="344"/>
      <c r="BU192" s="344"/>
      <c r="BV192" s="344"/>
      <c r="BW192" s="344"/>
      <c r="BX192" s="344"/>
      <c r="BY192" s="344"/>
      <c r="BZ192" s="344"/>
      <c r="CA192" s="344"/>
      <c r="CB192" s="344"/>
      <c r="CC192" s="344"/>
      <c r="CD192" s="344"/>
      <c r="CE192" s="344"/>
      <c r="CF192" s="344"/>
      <c r="CG192" s="344"/>
      <c r="CH192" s="344"/>
      <c r="CI192" s="344"/>
      <c r="CJ192" s="344"/>
      <c r="CK192" s="344"/>
      <c r="CL192" s="344"/>
      <c r="CM192" s="344"/>
      <c r="CN192" s="344"/>
      <c r="CO192" s="344"/>
      <c r="CP192" s="344"/>
      <c r="CQ192" s="344"/>
      <c r="CR192" s="344"/>
      <c r="CS192" s="344"/>
      <c r="CT192" s="344"/>
      <c r="CU192" s="344"/>
      <c r="CV192" s="344"/>
      <c r="CW192" s="344"/>
      <c r="CX192" s="344"/>
      <c r="CY192" s="344"/>
      <c r="CZ192" s="344"/>
      <c r="DA192" s="360"/>
      <c r="DB192" s="360"/>
      <c r="DC192" s="360"/>
      <c r="DD192" s="360"/>
      <c r="DE192" s="360"/>
      <c r="DF192" s="360"/>
      <c r="DG192" s="360"/>
      <c r="DH192" s="360"/>
      <c r="DI192" s="360"/>
      <c r="DJ192" s="360"/>
      <c r="DK192" s="360"/>
      <c r="DL192" s="360"/>
      <c r="DM192" s="360"/>
      <c r="DN192" s="360"/>
      <c r="DO192" s="360"/>
      <c r="DP192" s="360"/>
      <c r="DQ192" s="360"/>
      <c r="DR192" s="360"/>
      <c r="DS192" s="360"/>
      <c r="DT192" s="360"/>
      <c r="DU192" s="360"/>
      <c r="DV192" s="360"/>
      <c r="DW192" s="360"/>
      <c r="DX192" s="360"/>
      <c r="DY192" s="360"/>
      <c r="DZ192" s="360"/>
      <c r="EA192" s="360"/>
      <c r="EB192" s="360"/>
      <c r="EC192" s="360"/>
      <c r="ED192" s="360"/>
      <c r="EE192" s="360"/>
    </row>
    <row r="193" spans="1:135" s="2" customFormat="1" ht="15" customHeight="1">
      <c r="A193" s="342"/>
      <c r="B193" s="342"/>
      <c r="C193" s="342"/>
      <c r="D193" s="342"/>
      <c r="E193" s="342"/>
      <c r="F193" s="342"/>
      <c r="G193" s="345" t="s">
        <v>8</v>
      </c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  <c r="R193" s="345"/>
      <c r="S193" s="345"/>
      <c r="T193" s="345"/>
      <c r="U193" s="345"/>
      <c r="V193" s="345"/>
      <c r="W193" s="345"/>
      <c r="X193" s="345"/>
      <c r="Y193" s="345"/>
      <c r="Z193" s="345"/>
      <c r="AA193" s="345"/>
      <c r="AB193" s="345"/>
      <c r="AC193" s="345"/>
      <c r="AD193" s="345"/>
      <c r="AE193" s="345"/>
      <c r="AF193" s="345"/>
      <c r="AG193" s="345"/>
      <c r="AH193" s="345"/>
      <c r="AI193" s="345"/>
      <c r="AJ193" s="345"/>
      <c r="AK193" s="345"/>
      <c r="AL193" s="345"/>
      <c r="AM193" s="345"/>
      <c r="AN193" s="345"/>
      <c r="AO193" s="345"/>
      <c r="AP193" s="345"/>
      <c r="AQ193" s="345"/>
      <c r="AR193" s="345"/>
      <c r="AS193" s="345"/>
      <c r="AT193" s="345"/>
      <c r="AU193" s="345"/>
      <c r="AV193" s="345"/>
      <c r="AW193" s="345"/>
      <c r="AX193" s="345"/>
      <c r="AY193" s="345"/>
      <c r="AZ193" s="345"/>
      <c r="BA193" s="345"/>
      <c r="BB193" s="346"/>
      <c r="BC193" s="341">
        <f>SUM(BC173:BC192)</f>
        <v>0</v>
      </c>
      <c r="BD193" s="341"/>
      <c r="BE193" s="341"/>
      <c r="BF193" s="341"/>
      <c r="BG193" s="341"/>
      <c r="BH193" s="341"/>
      <c r="BI193" s="341"/>
      <c r="BJ193" s="341"/>
      <c r="BK193" s="341"/>
      <c r="BL193" s="341"/>
      <c r="BM193" s="341"/>
      <c r="BN193" s="341"/>
      <c r="BO193" s="341"/>
      <c r="BP193" s="341"/>
      <c r="BQ193" s="341"/>
      <c r="BR193" s="341"/>
      <c r="BS193" s="341" t="s">
        <v>9</v>
      </c>
      <c r="BT193" s="341"/>
      <c r="BU193" s="341"/>
      <c r="BV193" s="341"/>
      <c r="BW193" s="341"/>
      <c r="BX193" s="341"/>
      <c r="BY193" s="341"/>
      <c r="BZ193" s="341"/>
      <c r="CA193" s="341"/>
      <c r="CB193" s="341"/>
      <c r="CC193" s="341"/>
      <c r="CD193" s="341"/>
      <c r="CE193" s="341"/>
      <c r="CF193" s="341"/>
      <c r="CG193" s="341"/>
      <c r="CH193" s="341"/>
      <c r="CI193" s="344">
        <f>SUM(CI173:CZ192)</f>
        <v>122000</v>
      </c>
      <c r="CJ193" s="344"/>
      <c r="CK193" s="344"/>
      <c r="CL193" s="344"/>
      <c r="CM193" s="344"/>
      <c r="CN193" s="344"/>
      <c r="CO193" s="344"/>
      <c r="CP193" s="344"/>
      <c r="CQ193" s="344"/>
      <c r="CR193" s="344"/>
      <c r="CS193" s="344"/>
      <c r="CT193" s="344"/>
      <c r="CU193" s="344"/>
      <c r="CV193" s="344"/>
      <c r="CW193" s="344"/>
      <c r="CX193" s="344"/>
      <c r="CY193" s="344"/>
      <c r="CZ193" s="344"/>
      <c r="DA193" s="360"/>
      <c r="DB193" s="360"/>
      <c r="DC193" s="360"/>
      <c r="DD193" s="360"/>
      <c r="DE193" s="360"/>
      <c r="DF193" s="360"/>
      <c r="DG193" s="360"/>
      <c r="DH193" s="360"/>
      <c r="DI193" s="360"/>
      <c r="DJ193" s="360"/>
      <c r="DK193" s="360"/>
      <c r="DL193" s="360"/>
      <c r="DM193" s="360"/>
      <c r="DN193" s="360"/>
      <c r="DO193" s="360"/>
      <c r="DP193" s="360"/>
      <c r="DQ193" s="360"/>
      <c r="DR193" s="360"/>
      <c r="DS193" s="360"/>
      <c r="DT193" s="360"/>
      <c r="DU193" s="360"/>
      <c r="DV193" s="360"/>
      <c r="DW193" s="360"/>
      <c r="DX193" s="360"/>
      <c r="DY193" s="360"/>
      <c r="DZ193" s="360"/>
      <c r="EA193" s="360"/>
      <c r="EB193" s="360"/>
      <c r="EC193" s="360"/>
      <c r="ED193" s="360"/>
      <c r="EE193" s="360"/>
    </row>
    <row r="194" spans="105:135" s="2" customFormat="1" ht="12" customHeight="1">
      <c r="DA194" s="360"/>
      <c r="DB194" s="360"/>
      <c r="DC194" s="360"/>
      <c r="DD194" s="360"/>
      <c r="DE194" s="360"/>
      <c r="DF194" s="360"/>
      <c r="DG194" s="360"/>
      <c r="DH194" s="360"/>
      <c r="DI194" s="360"/>
      <c r="DJ194" s="360"/>
      <c r="DK194" s="360"/>
      <c r="DL194" s="360"/>
      <c r="DM194" s="360"/>
      <c r="DN194" s="360"/>
      <c r="DO194" s="360"/>
      <c r="DP194" s="360"/>
      <c r="DQ194" s="360"/>
      <c r="DR194" s="360"/>
      <c r="DS194" s="360"/>
      <c r="DT194" s="360"/>
      <c r="DU194" s="360"/>
      <c r="DV194" s="360"/>
      <c r="DW194" s="360"/>
      <c r="DX194" s="360"/>
      <c r="DY194" s="360"/>
      <c r="DZ194" s="360"/>
      <c r="EA194" s="360"/>
      <c r="EB194" s="360"/>
      <c r="EC194" s="360"/>
      <c r="ED194" s="360"/>
      <c r="EE194" s="360"/>
    </row>
    <row r="195" spans="105:135" s="2" customFormat="1" ht="12" customHeight="1">
      <c r="DA195" s="360"/>
      <c r="DB195" s="360"/>
      <c r="DC195" s="360"/>
      <c r="DD195" s="360"/>
      <c r="DE195" s="360"/>
      <c r="DF195" s="360"/>
      <c r="DG195" s="360"/>
      <c r="DH195" s="360"/>
      <c r="DI195" s="360"/>
      <c r="DJ195" s="360"/>
      <c r="DK195" s="360"/>
      <c r="DL195" s="360"/>
      <c r="DM195" s="360"/>
      <c r="DN195" s="360"/>
      <c r="DO195" s="360"/>
      <c r="DP195" s="360"/>
      <c r="DQ195" s="360"/>
      <c r="DR195" s="360"/>
      <c r="DS195" s="360"/>
      <c r="DT195" s="360"/>
      <c r="DU195" s="360"/>
      <c r="DV195" s="360"/>
      <c r="DW195" s="360"/>
      <c r="DX195" s="360"/>
      <c r="DY195" s="360"/>
      <c r="DZ195" s="360"/>
      <c r="EA195" s="360"/>
      <c r="EB195" s="360"/>
      <c r="EC195" s="360"/>
      <c r="ED195" s="360"/>
      <c r="EE195" s="360"/>
    </row>
    <row r="196" spans="105:135" ht="12.75">
      <c r="DA196" s="360"/>
      <c r="DB196" s="360"/>
      <c r="DC196" s="360"/>
      <c r="DD196" s="360"/>
      <c r="DE196" s="360"/>
      <c r="DF196" s="360"/>
      <c r="DG196" s="360"/>
      <c r="DH196" s="360"/>
      <c r="DI196" s="360"/>
      <c r="DJ196" s="360"/>
      <c r="DK196" s="360"/>
      <c r="DL196" s="360"/>
      <c r="DM196" s="360"/>
      <c r="DN196" s="360"/>
      <c r="DO196" s="360"/>
      <c r="DP196" s="360"/>
      <c r="DQ196" s="360"/>
      <c r="DR196" s="360"/>
      <c r="DS196" s="360"/>
      <c r="DT196" s="360"/>
      <c r="DU196" s="360"/>
      <c r="DV196" s="360"/>
      <c r="DW196" s="360"/>
      <c r="DX196" s="360"/>
      <c r="DY196" s="360"/>
      <c r="DZ196" s="360"/>
      <c r="EA196" s="360"/>
      <c r="EB196" s="360"/>
      <c r="EC196" s="360"/>
      <c r="ED196" s="360"/>
      <c r="EE196" s="360"/>
    </row>
    <row r="197" spans="105:135" ht="12.75">
      <c r="DA197" s="360"/>
      <c r="DB197" s="360"/>
      <c r="DC197" s="360"/>
      <c r="DD197" s="360"/>
      <c r="DE197" s="360"/>
      <c r="DF197" s="360"/>
      <c r="DG197" s="360"/>
      <c r="DH197" s="360"/>
      <c r="DI197" s="360"/>
      <c r="DJ197" s="360"/>
      <c r="DK197" s="360"/>
      <c r="DL197" s="360"/>
      <c r="DM197" s="360"/>
      <c r="DN197" s="360"/>
      <c r="DO197" s="360"/>
      <c r="DP197" s="360"/>
      <c r="DQ197" s="360"/>
      <c r="DR197" s="360"/>
      <c r="DS197" s="360"/>
      <c r="DT197" s="360"/>
      <c r="DU197" s="360"/>
      <c r="DV197" s="360"/>
      <c r="DW197" s="360"/>
      <c r="DX197" s="360"/>
      <c r="DY197" s="360"/>
      <c r="DZ197" s="360"/>
      <c r="EA197" s="360"/>
      <c r="EB197" s="360"/>
      <c r="EC197" s="360"/>
      <c r="ED197" s="360"/>
      <c r="EE197" s="360"/>
    </row>
    <row r="198" spans="105:135" ht="12.75">
      <c r="DA198" s="360"/>
      <c r="DB198" s="360"/>
      <c r="DC198" s="360"/>
      <c r="DD198" s="360"/>
      <c r="DE198" s="360"/>
      <c r="DF198" s="360"/>
      <c r="DG198" s="360"/>
      <c r="DH198" s="360"/>
      <c r="DI198" s="360"/>
      <c r="DJ198" s="360"/>
      <c r="DK198" s="360"/>
      <c r="DL198" s="360"/>
      <c r="DM198" s="360"/>
      <c r="DN198" s="360"/>
      <c r="DO198" s="360"/>
      <c r="DP198" s="360"/>
      <c r="DQ198" s="360"/>
      <c r="DR198" s="360"/>
      <c r="DS198" s="360"/>
      <c r="DT198" s="360"/>
      <c r="DU198" s="360"/>
      <c r="DV198" s="360"/>
      <c r="DW198" s="360"/>
      <c r="DX198" s="360"/>
      <c r="DY198" s="360"/>
      <c r="DZ198" s="360"/>
      <c r="EA198" s="360"/>
      <c r="EB198" s="360"/>
      <c r="EC198" s="360"/>
      <c r="ED198" s="360"/>
      <c r="EE198" s="360"/>
    </row>
    <row r="199" spans="105:135" ht="12.75">
      <c r="DA199" s="360"/>
      <c r="DB199" s="360"/>
      <c r="DC199" s="360"/>
      <c r="DD199" s="360"/>
      <c r="DE199" s="360"/>
      <c r="DF199" s="360"/>
      <c r="DG199" s="360"/>
      <c r="DH199" s="360"/>
      <c r="DI199" s="360"/>
      <c r="DJ199" s="360"/>
      <c r="DK199" s="360"/>
      <c r="DL199" s="360"/>
      <c r="DM199" s="360"/>
      <c r="DN199" s="360"/>
      <c r="DO199" s="360"/>
      <c r="DP199" s="360"/>
      <c r="DQ199" s="360"/>
      <c r="DR199" s="360"/>
      <c r="DS199" s="360"/>
      <c r="DT199" s="360"/>
      <c r="DU199" s="360"/>
      <c r="DV199" s="360"/>
      <c r="DW199" s="360"/>
      <c r="DX199" s="360"/>
      <c r="DY199" s="360"/>
      <c r="DZ199" s="360"/>
      <c r="EA199" s="360"/>
      <c r="EB199" s="360"/>
      <c r="EC199" s="360"/>
      <c r="ED199" s="360"/>
      <c r="EE199" s="360"/>
    </row>
    <row r="200" spans="105:135" ht="12.75">
      <c r="DA200" s="360"/>
      <c r="DB200" s="360"/>
      <c r="DC200" s="360"/>
      <c r="DD200" s="360"/>
      <c r="DE200" s="360"/>
      <c r="DF200" s="360"/>
      <c r="DG200" s="360"/>
      <c r="DH200" s="360"/>
      <c r="DI200" s="360"/>
      <c r="DJ200" s="360"/>
      <c r="DK200" s="360"/>
      <c r="DL200" s="360"/>
      <c r="DM200" s="360"/>
      <c r="DN200" s="360"/>
      <c r="DO200" s="360"/>
      <c r="DP200" s="360"/>
      <c r="DQ200" s="360"/>
      <c r="DR200" s="360"/>
      <c r="DS200" s="360"/>
      <c r="DT200" s="360"/>
      <c r="DU200" s="360"/>
      <c r="DV200" s="360"/>
      <c r="DW200" s="360"/>
      <c r="DX200" s="360"/>
      <c r="DY200" s="360"/>
      <c r="DZ200" s="360"/>
      <c r="EA200" s="360"/>
      <c r="EB200" s="360"/>
      <c r="EC200" s="360"/>
      <c r="ED200" s="360"/>
      <c r="EE200" s="360"/>
    </row>
    <row r="201" spans="105:135" ht="12.75">
      <c r="DA201" s="360"/>
      <c r="DB201" s="360"/>
      <c r="DC201" s="360"/>
      <c r="DD201" s="360"/>
      <c r="DE201" s="360"/>
      <c r="DF201" s="360"/>
      <c r="DG201" s="360"/>
      <c r="DH201" s="360"/>
      <c r="DI201" s="360"/>
      <c r="DJ201" s="360"/>
      <c r="DK201" s="360"/>
      <c r="DL201" s="360"/>
      <c r="DM201" s="360"/>
      <c r="DN201" s="360"/>
      <c r="DO201" s="360"/>
      <c r="DP201" s="360"/>
      <c r="DQ201" s="360"/>
      <c r="DR201" s="360"/>
      <c r="DS201" s="360"/>
      <c r="DT201" s="360"/>
      <c r="DU201" s="360"/>
      <c r="DV201" s="360"/>
      <c r="DW201" s="360"/>
      <c r="DX201" s="360"/>
      <c r="DY201" s="360"/>
      <c r="DZ201" s="360"/>
      <c r="EA201" s="360"/>
      <c r="EB201" s="360"/>
      <c r="EC201" s="360"/>
      <c r="ED201" s="360"/>
      <c r="EE201" s="360"/>
    </row>
    <row r="202" spans="105:135" ht="12.75">
      <c r="DA202" s="360"/>
      <c r="DB202" s="360"/>
      <c r="DC202" s="360"/>
      <c r="DD202" s="360"/>
      <c r="DE202" s="360"/>
      <c r="DF202" s="360"/>
      <c r="DG202" s="360"/>
      <c r="DH202" s="360"/>
      <c r="DI202" s="360"/>
      <c r="DJ202" s="360"/>
      <c r="DK202" s="360"/>
      <c r="DL202" s="360"/>
      <c r="DM202" s="360"/>
      <c r="DN202" s="360"/>
      <c r="DO202" s="360"/>
      <c r="DP202" s="360"/>
      <c r="DQ202" s="360"/>
      <c r="DR202" s="360"/>
      <c r="DS202" s="360"/>
      <c r="DT202" s="360"/>
      <c r="DU202" s="360"/>
      <c r="DV202" s="360"/>
      <c r="DW202" s="360"/>
      <c r="DX202" s="360"/>
      <c r="DY202" s="360"/>
      <c r="DZ202" s="360"/>
      <c r="EA202" s="360"/>
      <c r="EB202" s="360"/>
      <c r="EC202" s="360"/>
      <c r="ED202" s="360"/>
      <c r="EE202" s="360"/>
    </row>
    <row r="203" spans="105:135" ht="12.75">
      <c r="DA203" s="360"/>
      <c r="DB203" s="360"/>
      <c r="DC203" s="360"/>
      <c r="DD203" s="360"/>
      <c r="DE203" s="360"/>
      <c r="DF203" s="360"/>
      <c r="DG203" s="360"/>
      <c r="DH203" s="360"/>
      <c r="DI203" s="360"/>
      <c r="DJ203" s="360"/>
      <c r="DK203" s="360"/>
      <c r="DL203" s="360"/>
      <c r="DM203" s="360"/>
      <c r="DN203" s="360"/>
      <c r="DO203" s="360"/>
      <c r="DP203" s="360"/>
      <c r="DQ203" s="360"/>
      <c r="DR203" s="360"/>
      <c r="DS203" s="360"/>
      <c r="DT203" s="360"/>
      <c r="DU203" s="360"/>
      <c r="DV203" s="360"/>
      <c r="DW203" s="360"/>
      <c r="DX203" s="360"/>
      <c r="DY203" s="360"/>
      <c r="DZ203" s="360"/>
      <c r="EA203" s="360"/>
      <c r="EB203" s="360"/>
      <c r="EC203" s="360"/>
      <c r="ED203" s="360"/>
      <c r="EE203" s="360"/>
    </row>
    <row r="204" spans="105:135" ht="12.75">
      <c r="DA204" s="360"/>
      <c r="DB204" s="360"/>
      <c r="DC204" s="360"/>
      <c r="DD204" s="360"/>
      <c r="DE204" s="360"/>
      <c r="DF204" s="360"/>
      <c r="DG204" s="360"/>
      <c r="DH204" s="360"/>
      <c r="DI204" s="360"/>
      <c r="DJ204" s="360"/>
      <c r="DK204" s="360"/>
      <c r="DL204" s="360"/>
      <c r="DM204" s="360"/>
      <c r="DN204" s="360"/>
      <c r="DO204" s="360"/>
      <c r="DP204" s="360"/>
      <c r="DQ204" s="360"/>
      <c r="DR204" s="360"/>
      <c r="DS204" s="360"/>
      <c r="DT204" s="360"/>
      <c r="DU204" s="360"/>
      <c r="DV204" s="360"/>
      <c r="DW204" s="360"/>
      <c r="DX204" s="360"/>
      <c r="DY204" s="360"/>
      <c r="DZ204" s="360"/>
      <c r="EA204" s="360"/>
      <c r="EB204" s="360"/>
      <c r="EC204" s="360"/>
      <c r="ED204" s="360"/>
      <c r="EE204" s="360"/>
    </row>
    <row r="205" spans="105:135" ht="12.75">
      <c r="DA205" s="360"/>
      <c r="DB205" s="360"/>
      <c r="DC205" s="360"/>
      <c r="DD205" s="360"/>
      <c r="DE205" s="360"/>
      <c r="DF205" s="360"/>
      <c r="DG205" s="360"/>
      <c r="DH205" s="360"/>
      <c r="DI205" s="360"/>
      <c r="DJ205" s="360"/>
      <c r="DK205" s="360"/>
      <c r="DL205" s="360"/>
      <c r="DM205" s="360"/>
      <c r="DN205" s="360"/>
      <c r="DO205" s="360"/>
      <c r="DP205" s="360"/>
      <c r="DQ205" s="360"/>
      <c r="DR205" s="360"/>
      <c r="DS205" s="360"/>
      <c r="DT205" s="360"/>
      <c r="DU205" s="360"/>
      <c r="DV205" s="360"/>
      <c r="DW205" s="360"/>
      <c r="DX205" s="360"/>
      <c r="DY205" s="360"/>
      <c r="DZ205" s="360"/>
      <c r="EA205" s="360"/>
      <c r="EB205" s="360"/>
      <c r="EC205" s="360"/>
      <c r="ED205" s="360"/>
      <c r="EE205" s="360"/>
    </row>
    <row r="206" spans="105:135" ht="12.75">
      <c r="DA206" s="360"/>
      <c r="DB206" s="360"/>
      <c r="DC206" s="360"/>
      <c r="DD206" s="360"/>
      <c r="DE206" s="360"/>
      <c r="DF206" s="360"/>
      <c r="DG206" s="360"/>
      <c r="DH206" s="360"/>
      <c r="DI206" s="360"/>
      <c r="DJ206" s="360"/>
      <c r="DK206" s="360"/>
      <c r="DL206" s="360"/>
      <c r="DM206" s="360"/>
      <c r="DN206" s="360"/>
      <c r="DO206" s="360"/>
      <c r="DP206" s="360"/>
      <c r="DQ206" s="360"/>
      <c r="DR206" s="360"/>
      <c r="DS206" s="360"/>
      <c r="DT206" s="360"/>
      <c r="DU206" s="360"/>
      <c r="DV206" s="360"/>
      <c r="DW206" s="360"/>
      <c r="DX206" s="360"/>
      <c r="DY206" s="360"/>
      <c r="DZ206" s="360"/>
      <c r="EA206" s="360"/>
      <c r="EB206" s="360"/>
      <c r="EC206" s="360"/>
      <c r="ED206" s="360"/>
      <c r="EE206" s="360"/>
    </row>
    <row r="207" spans="105:135" ht="12.75">
      <c r="DA207" s="360"/>
      <c r="DB207" s="360"/>
      <c r="DC207" s="360"/>
      <c r="DD207" s="360"/>
      <c r="DE207" s="360"/>
      <c r="DF207" s="360"/>
      <c r="DG207" s="360"/>
      <c r="DH207" s="360"/>
      <c r="DI207" s="360"/>
      <c r="DJ207" s="360"/>
      <c r="DK207" s="360"/>
      <c r="DL207" s="360"/>
      <c r="DM207" s="360"/>
      <c r="DN207" s="360"/>
      <c r="DO207" s="360"/>
      <c r="DP207" s="360"/>
      <c r="DQ207" s="360"/>
      <c r="DR207" s="360"/>
      <c r="DS207" s="360"/>
      <c r="DT207" s="360"/>
      <c r="DU207" s="360"/>
      <c r="DV207" s="360"/>
      <c r="DW207" s="360"/>
      <c r="DX207" s="360"/>
      <c r="DY207" s="360"/>
      <c r="DZ207" s="360"/>
      <c r="EA207" s="360"/>
      <c r="EB207" s="360"/>
      <c r="EC207" s="360"/>
      <c r="ED207" s="360"/>
      <c r="EE207" s="360"/>
    </row>
    <row r="208" spans="105:135" ht="12.75">
      <c r="DA208" s="360"/>
      <c r="DB208" s="360"/>
      <c r="DC208" s="360"/>
      <c r="DD208" s="360"/>
      <c r="DE208" s="360"/>
      <c r="DF208" s="360"/>
      <c r="DG208" s="360"/>
      <c r="DH208" s="360"/>
      <c r="DI208" s="360"/>
      <c r="DJ208" s="360"/>
      <c r="DK208" s="360"/>
      <c r="DL208" s="360"/>
      <c r="DM208" s="360"/>
      <c r="DN208" s="360"/>
      <c r="DO208" s="360"/>
      <c r="DP208" s="360"/>
      <c r="DQ208" s="360"/>
      <c r="DR208" s="360"/>
      <c r="DS208" s="360"/>
      <c r="DT208" s="360"/>
      <c r="DU208" s="360"/>
      <c r="DV208" s="360"/>
      <c r="DW208" s="360"/>
      <c r="DX208" s="360"/>
      <c r="DY208" s="360"/>
      <c r="DZ208" s="360"/>
      <c r="EA208" s="360"/>
      <c r="EB208" s="360"/>
      <c r="EC208" s="360"/>
      <c r="ED208" s="360"/>
      <c r="EE208" s="360"/>
    </row>
    <row r="209" spans="105:135" ht="12.75">
      <c r="DA209" s="360"/>
      <c r="DB209" s="360"/>
      <c r="DC209" s="360"/>
      <c r="DD209" s="360"/>
      <c r="DE209" s="360"/>
      <c r="DF209" s="360"/>
      <c r="DG209" s="360"/>
      <c r="DH209" s="360"/>
      <c r="DI209" s="360"/>
      <c r="DJ209" s="360"/>
      <c r="DK209" s="360"/>
      <c r="DL209" s="360"/>
      <c r="DM209" s="360"/>
      <c r="DN209" s="360"/>
      <c r="DO209" s="360"/>
      <c r="DP209" s="360"/>
      <c r="DQ209" s="360"/>
      <c r="DR209" s="360"/>
      <c r="DS209" s="360"/>
      <c r="DT209" s="360"/>
      <c r="DU209" s="360"/>
      <c r="DV209" s="360"/>
      <c r="DW209" s="360"/>
      <c r="DX209" s="360"/>
      <c r="DY209" s="360"/>
      <c r="DZ209" s="360"/>
      <c r="EA209" s="360"/>
      <c r="EB209" s="360"/>
      <c r="EC209" s="360"/>
      <c r="ED209" s="360"/>
      <c r="EE209" s="360"/>
    </row>
    <row r="210" spans="105:135" ht="12.75">
      <c r="DA210" s="360"/>
      <c r="DB210" s="360"/>
      <c r="DC210" s="360"/>
      <c r="DD210" s="360"/>
      <c r="DE210" s="360"/>
      <c r="DF210" s="360"/>
      <c r="DG210" s="360"/>
      <c r="DH210" s="360"/>
      <c r="DI210" s="360"/>
      <c r="DJ210" s="360"/>
      <c r="DK210" s="360"/>
      <c r="DL210" s="360"/>
      <c r="DM210" s="360"/>
      <c r="DN210" s="360"/>
      <c r="DO210" s="360"/>
      <c r="DP210" s="360"/>
      <c r="DQ210" s="360"/>
      <c r="DR210" s="360"/>
      <c r="DS210" s="360"/>
      <c r="DT210" s="360"/>
      <c r="DU210" s="360"/>
      <c r="DV210" s="360"/>
      <c r="DW210" s="360"/>
      <c r="DX210" s="360"/>
      <c r="DY210" s="360"/>
      <c r="DZ210" s="360"/>
      <c r="EA210" s="360"/>
      <c r="EB210" s="360"/>
      <c r="EC210" s="360"/>
      <c r="ED210" s="360"/>
      <c r="EE210" s="360"/>
    </row>
    <row r="211" spans="105:135" ht="12.75">
      <c r="DA211" s="360"/>
      <c r="DB211" s="360"/>
      <c r="DC211" s="360"/>
      <c r="DD211" s="360"/>
      <c r="DE211" s="360"/>
      <c r="DF211" s="360"/>
      <c r="DG211" s="360"/>
      <c r="DH211" s="360"/>
      <c r="DI211" s="360"/>
      <c r="DJ211" s="360"/>
      <c r="DK211" s="360"/>
      <c r="DL211" s="360"/>
      <c r="DM211" s="360"/>
      <c r="DN211" s="360"/>
      <c r="DO211" s="360"/>
      <c r="DP211" s="360"/>
      <c r="DQ211" s="360"/>
      <c r="DR211" s="360"/>
      <c r="DS211" s="360"/>
      <c r="DT211" s="360"/>
      <c r="DU211" s="360"/>
      <c r="DV211" s="360"/>
      <c r="DW211" s="360"/>
      <c r="DX211" s="360"/>
      <c r="DY211" s="360"/>
      <c r="DZ211" s="360"/>
      <c r="EA211" s="360"/>
      <c r="EB211" s="360"/>
      <c r="EC211" s="360"/>
      <c r="ED211" s="360"/>
      <c r="EE211" s="360"/>
    </row>
    <row r="212" spans="105:135" ht="12.75">
      <c r="DA212" s="360"/>
      <c r="DB212" s="360"/>
      <c r="DC212" s="360"/>
      <c r="DD212" s="360"/>
      <c r="DE212" s="360"/>
      <c r="DF212" s="360"/>
      <c r="DG212" s="360"/>
      <c r="DH212" s="360"/>
      <c r="DI212" s="360"/>
      <c r="DJ212" s="360"/>
      <c r="DK212" s="360"/>
      <c r="DL212" s="360"/>
      <c r="DM212" s="360"/>
      <c r="DN212" s="360"/>
      <c r="DO212" s="360"/>
      <c r="DP212" s="360"/>
      <c r="DQ212" s="360"/>
      <c r="DR212" s="360"/>
      <c r="DS212" s="360"/>
      <c r="DT212" s="360"/>
      <c r="DU212" s="360"/>
      <c r="DV212" s="360"/>
      <c r="DW212" s="360"/>
      <c r="DX212" s="360"/>
      <c r="DY212" s="360"/>
      <c r="DZ212" s="360"/>
      <c r="EA212" s="360"/>
      <c r="EB212" s="360"/>
      <c r="EC212" s="360"/>
      <c r="ED212" s="360"/>
      <c r="EE212" s="360"/>
    </row>
    <row r="213" spans="105:135" ht="12.75">
      <c r="DA213" s="360"/>
      <c r="DB213" s="360"/>
      <c r="DC213" s="360"/>
      <c r="DD213" s="360"/>
      <c r="DE213" s="360"/>
      <c r="DF213" s="360"/>
      <c r="DG213" s="360"/>
      <c r="DH213" s="360"/>
      <c r="DI213" s="360"/>
      <c r="DJ213" s="360"/>
      <c r="DK213" s="360"/>
      <c r="DL213" s="360"/>
      <c r="DM213" s="360"/>
      <c r="DN213" s="360"/>
      <c r="DO213" s="360"/>
      <c r="DP213" s="360"/>
      <c r="DQ213" s="360"/>
      <c r="DR213" s="360"/>
      <c r="DS213" s="360"/>
      <c r="DT213" s="360"/>
      <c r="DU213" s="360"/>
      <c r="DV213" s="360"/>
      <c r="DW213" s="360"/>
      <c r="DX213" s="360"/>
      <c r="DY213" s="360"/>
      <c r="DZ213" s="360"/>
      <c r="EA213" s="360"/>
      <c r="EB213" s="360"/>
      <c r="EC213" s="360"/>
      <c r="ED213" s="360"/>
      <c r="EE213" s="360"/>
    </row>
  </sheetData>
  <sheetProtection/>
  <mergeCells count="709">
    <mergeCell ref="AE19:AM19"/>
    <mergeCell ref="A20:AD20"/>
    <mergeCell ref="AE20:AM20"/>
    <mergeCell ref="CI192:CZ192"/>
    <mergeCell ref="CI172:CZ172"/>
    <mergeCell ref="A191:F191"/>
    <mergeCell ref="A1:EE1"/>
    <mergeCell ref="A5:EE5"/>
    <mergeCell ref="AJ4:EE4"/>
    <mergeCell ref="AE13:AM15"/>
    <mergeCell ref="F13:AD15"/>
    <mergeCell ref="AN14:AZ15"/>
    <mergeCell ref="BA15:BL15"/>
    <mergeCell ref="A2:EE2"/>
    <mergeCell ref="A6:EE6"/>
    <mergeCell ref="W8:EE8"/>
    <mergeCell ref="A193:F193"/>
    <mergeCell ref="G193:BB193"/>
    <mergeCell ref="BC193:BR193"/>
    <mergeCell ref="BS193:CH193"/>
    <mergeCell ref="CI193:CZ193"/>
    <mergeCell ref="A192:F192"/>
    <mergeCell ref="G192:BB192"/>
    <mergeCell ref="BC192:BR192"/>
    <mergeCell ref="BS192:CH192"/>
    <mergeCell ref="G191:BB191"/>
    <mergeCell ref="BC191:BR191"/>
    <mergeCell ref="BS191:CH191"/>
    <mergeCell ref="CI191:CZ191"/>
    <mergeCell ref="A172:F172"/>
    <mergeCell ref="G172:BB172"/>
    <mergeCell ref="BC172:BR172"/>
    <mergeCell ref="BS172:CH172"/>
    <mergeCell ref="A190:F190"/>
    <mergeCell ref="G190:BB190"/>
    <mergeCell ref="A169:CZ169"/>
    <mergeCell ref="A171:F171"/>
    <mergeCell ref="G171:BB171"/>
    <mergeCell ref="BC171:BR171"/>
    <mergeCell ref="BS171:CH171"/>
    <mergeCell ref="CI171:CZ171"/>
    <mergeCell ref="A166:F166"/>
    <mergeCell ref="G166:BR166"/>
    <mergeCell ref="BS166:CH166"/>
    <mergeCell ref="CI166:CZ166"/>
    <mergeCell ref="A167:F167"/>
    <mergeCell ref="G167:BR167"/>
    <mergeCell ref="BS167:CH167"/>
    <mergeCell ref="CI167:CZ167"/>
    <mergeCell ref="A153:CZ153"/>
    <mergeCell ref="A155:F155"/>
    <mergeCell ref="G155:BR155"/>
    <mergeCell ref="BS155:CH155"/>
    <mergeCell ref="CI155:CZ155"/>
    <mergeCell ref="A156:F156"/>
    <mergeCell ref="G156:BR156"/>
    <mergeCell ref="BS156:CH156"/>
    <mergeCell ref="CI156:CZ156"/>
    <mergeCell ref="A154:CZ154"/>
    <mergeCell ref="CI162:CZ162"/>
    <mergeCell ref="A163:F163"/>
    <mergeCell ref="BS163:CH163"/>
    <mergeCell ref="CI163:CZ163"/>
    <mergeCell ref="A162:F162"/>
    <mergeCell ref="BS162:CH162"/>
    <mergeCell ref="G162:BR162"/>
    <mergeCell ref="G163:BR163"/>
    <mergeCell ref="A161:F161"/>
    <mergeCell ref="BS161:CH161"/>
    <mergeCell ref="CI161:CZ161"/>
    <mergeCell ref="A160:F160"/>
    <mergeCell ref="BS160:CH160"/>
    <mergeCell ref="G160:BR160"/>
    <mergeCell ref="G161:BR161"/>
    <mergeCell ref="CI160:CZ160"/>
    <mergeCell ref="A157:F157"/>
    <mergeCell ref="G157:BR157"/>
    <mergeCell ref="BS157:CH157"/>
    <mergeCell ref="CI157:CZ157"/>
    <mergeCell ref="G159:BR159"/>
    <mergeCell ref="A158:F158"/>
    <mergeCell ref="G158:BR158"/>
    <mergeCell ref="BS158:CH158"/>
    <mergeCell ref="CI158:CZ158"/>
    <mergeCell ref="CI150:CZ150"/>
    <mergeCell ref="A151:F151"/>
    <mergeCell ref="G151:BB151"/>
    <mergeCell ref="BC151:BR151"/>
    <mergeCell ref="BS151:CH151"/>
    <mergeCell ref="CI151:CZ151"/>
    <mergeCell ref="A150:F150"/>
    <mergeCell ref="G150:BB150"/>
    <mergeCell ref="BC150:BR150"/>
    <mergeCell ref="BS150:CH150"/>
    <mergeCell ref="A146:F146"/>
    <mergeCell ref="G146:BB146"/>
    <mergeCell ref="G147:BB147"/>
    <mergeCell ref="BC147:BR147"/>
    <mergeCell ref="A148:F148"/>
    <mergeCell ref="G148:BB148"/>
    <mergeCell ref="BC146:BR146"/>
    <mergeCell ref="CI148:CZ148"/>
    <mergeCell ref="A149:F149"/>
    <mergeCell ref="G149:BB149"/>
    <mergeCell ref="BC149:BR149"/>
    <mergeCell ref="BS149:CH149"/>
    <mergeCell ref="A147:F147"/>
    <mergeCell ref="CI144:CZ144"/>
    <mergeCell ref="A144:F144"/>
    <mergeCell ref="G144:BB144"/>
    <mergeCell ref="BC144:BR144"/>
    <mergeCell ref="BS144:CH144"/>
    <mergeCell ref="BS145:CH145"/>
    <mergeCell ref="CI145:CZ145"/>
    <mergeCell ref="A145:F145"/>
    <mergeCell ref="G145:BB145"/>
    <mergeCell ref="A140:CZ140"/>
    <mergeCell ref="A141:CZ141"/>
    <mergeCell ref="G143:BB143"/>
    <mergeCell ref="BC143:BR143"/>
    <mergeCell ref="BS143:CH143"/>
    <mergeCell ref="CI143:CZ143"/>
    <mergeCell ref="A142:CZ142"/>
    <mergeCell ref="A143:F143"/>
    <mergeCell ref="CI139:CZ139"/>
    <mergeCell ref="A138:F138"/>
    <mergeCell ref="G138:BB138"/>
    <mergeCell ref="BC138:BR138"/>
    <mergeCell ref="BS138:CH138"/>
    <mergeCell ref="A139:F139"/>
    <mergeCell ref="G139:BB139"/>
    <mergeCell ref="BC139:BR139"/>
    <mergeCell ref="BS139:CH139"/>
    <mergeCell ref="CI137:CZ137"/>
    <mergeCell ref="A136:F136"/>
    <mergeCell ref="G136:BB136"/>
    <mergeCell ref="BC136:BR136"/>
    <mergeCell ref="BS136:CH136"/>
    <mergeCell ref="CI138:CZ138"/>
    <mergeCell ref="G135:BB135"/>
    <mergeCell ref="BC135:BR135"/>
    <mergeCell ref="BS135:CH135"/>
    <mergeCell ref="CK122:CZ122"/>
    <mergeCell ref="BU123:CJ123"/>
    <mergeCell ref="CK123:CZ123"/>
    <mergeCell ref="BU131:CJ131"/>
    <mergeCell ref="CK131:CZ131"/>
    <mergeCell ref="CK130:CZ130"/>
    <mergeCell ref="G122:AN122"/>
    <mergeCell ref="A130:F130"/>
    <mergeCell ref="G130:AN130"/>
    <mergeCell ref="A131:F131"/>
    <mergeCell ref="G131:AN131"/>
    <mergeCell ref="AO131:BD131"/>
    <mergeCell ref="BU130:CJ130"/>
    <mergeCell ref="AO130:BD130"/>
    <mergeCell ref="BE130:BT130"/>
    <mergeCell ref="BE131:BT131"/>
    <mergeCell ref="AO122:BD122"/>
    <mergeCell ref="BE122:BT122"/>
    <mergeCell ref="BU129:CJ129"/>
    <mergeCell ref="CK129:CZ129"/>
    <mergeCell ref="BE129:BT129"/>
    <mergeCell ref="BU127:CJ127"/>
    <mergeCell ref="BU122:CJ122"/>
    <mergeCell ref="AO125:BD125"/>
    <mergeCell ref="BE125:BT125"/>
    <mergeCell ref="BU125:CJ125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A129:F129"/>
    <mergeCell ref="G129:AN129"/>
    <mergeCell ref="AO129:BD129"/>
    <mergeCell ref="A128:F128"/>
    <mergeCell ref="G128:AN128"/>
    <mergeCell ref="AO128:BD128"/>
    <mergeCell ref="A127:F127"/>
    <mergeCell ref="G127:AN127"/>
    <mergeCell ref="AO127:BD127"/>
    <mergeCell ref="BE127:BT127"/>
    <mergeCell ref="CK127:CZ127"/>
    <mergeCell ref="A122:F122"/>
    <mergeCell ref="A123:F123"/>
    <mergeCell ref="G123:AN123"/>
    <mergeCell ref="AO123:BD123"/>
    <mergeCell ref="BE123:BT123"/>
    <mergeCell ref="BE128:BT128"/>
    <mergeCell ref="BU128:CJ128"/>
    <mergeCell ref="CK128:CZ128"/>
    <mergeCell ref="CI189:CZ189"/>
    <mergeCell ref="CI187:CZ187"/>
    <mergeCell ref="CI185:CZ185"/>
    <mergeCell ref="CI181:CZ181"/>
    <mergeCell ref="CI176:CZ176"/>
    <mergeCell ref="BC148:BR148"/>
    <mergeCell ref="BC145:BR145"/>
    <mergeCell ref="BC190:BR190"/>
    <mergeCell ref="BS190:CH190"/>
    <mergeCell ref="CI190:CZ190"/>
    <mergeCell ref="A189:F189"/>
    <mergeCell ref="G189:BB189"/>
    <mergeCell ref="BC189:BR189"/>
    <mergeCell ref="BS189:CH189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A115:F115"/>
    <mergeCell ref="G115:BB115"/>
    <mergeCell ref="BC115:BR115"/>
    <mergeCell ref="BS115:CH115"/>
    <mergeCell ref="CI115:CZ115"/>
    <mergeCell ref="A114:F114"/>
    <mergeCell ref="G114:BB114"/>
    <mergeCell ref="BC114:BR114"/>
    <mergeCell ref="BS114:CH114"/>
    <mergeCell ref="A113:F113"/>
    <mergeCell ref="G113:BB113"/>
    <mergeCell ref="BC113:BR113"/>
    <mergeCell ref="BS113:CH113"/>
    <mergeCell ref="CI113:CZ113"/>
    <mergeCell ref="CI114:CZ114"/>
    <mergeCell ref="A188:F188"/>
    <mergeCell ref="G188:BB188"/>
    <mergeCell ref="BC188:BR188"/>
    <mergeCell ref="BS188:CH188"/>
    <mergeCell ref="CI188:CZ188"/>
    <mergeCell ref="A187:F187"/>
    <mergeCell ref="G187:BB187"/>
    <mergeCell ref="BC187:BR187"/>
    <mergeCell ref="BS187:CH187"/>
    <mergeCell ref="A186:F186"/>
    <mergeCell ref="G186:BB186"/>
    <mergeCell ref="BC186:BR186"/>
    <mergeCell ref="BS186:CH186"/>
    <mergeCell ref="CI186:CZ186"/>
    <mergeCell ref="A185:F185"/>
    <mergeCell ref="G185:BB185"/>
    <mergeCell ref="BC185:BR185"/>
    <mergeCell ref="BS185:CH185"/>
    <mergeCell ref="A184:F184"/>
    <mergeCell ref="G184:BB184"/>
    <mergeCell ref="BC184:BR184"/>
    <mergeCell ref="BS184:CH184"/>
    <mergeCell ref="CI184:CZ184"/>
    <mergeCell ref="A134:CZ134"/>
    <mergeCell ref="A135:F135"/>
    <mergeCell ref="CI135:CZ135"/>
    <mergeCell ref="CI136:CZ136"/>
    <mergeCell ref="A137:F137"/>
    <mergeCell ref="A183:F183"/>
    <mergeCell ref="G183:BB183"/>
    <mergeCell ref="BC183:BR183"/>
    <mergeCell ref="BS183:CH183"/>
    <mergeCell ref="A132:CZ132"/>
    <mergeCell ref="CI183:CZ183"/>
    <mergeCell ref="A133:CZ133"/>
    <mergeCell ref="G137:BB137"/>
    <mergeCell ref="BC137:BR137"/>
    <mergeCell ref="BS137:CH137"/>
    <mergeCell ref="A182:F182"/>
    <mergeCell ref="G182:BB182"/>
    <mergeCell ref="BC182:BR182"/>
    <mergeCell ref="BS182:CH182"/>
    <mergeCell ref="CI182:CZ182"/>
    <mergeCell ref="A181:F181"/>
    <mergeCell ref="G181:BB181"/>
    <mergeCell ref="BC181:BR181"/>
    <mergeCell ref="BS181:CH181"/>
    <mergeCell ref="A180:F180"/>
    <mergeCell ref="G180:BB180"/>
    <mergeCell ref="BC180:BR180"/>
    <mergeCell ref="BS180:CH180"/>
    <mergeCell ref="CI180:CZ180"/>
    <mergeCell ref="CK124:CZ124"/>
    <mergeCell ref="A125:F125"/>
    <mergeCell ref="G125:AN125"/>
    <mergeCell ref="CK125:CZ125"/>
    <mergeCell ref="A126:F126"/>
    <mergeCell ref="BE109:BT109"/>
    <mergeCell ref="AO108:BD108"/>
    <mergeCell ref="BE108:BT108"/>
    <mergeCell ref="A179:F179"/>
    <mergeCell ref="G179:BB179"/>
    <mergeCell ref="BC179:BR179"/>
    <mergeCell ref="BS179:CH179"/>
    <mergeCell ref="A118:CZ118"/>
    <mergeCell ref="CI179:CZ179"/>
    <mergeCell ref="A111:CZ111"/>
    <mergeCell ref="CK106:CZ106"/>
    <mergeCell ref="BU107:CJ107"/>
    <mergeCell ref="CK107:CZ107"/>
    <mergeCell ref="BU109:CJ109"/>
    <mergeCell ref="CK109:CZ109"/>
    <mergeCell ref="A108:F108"/>
    <mergeCell ref="G108:AN108"/>
    <mergeCell ref="A109:F109"/>
    <mergeCell ref="G109:AN109"/>
    <mergeCell ref="AO109:BD109"/>
    <mergeCell ref="BU108:CJ108"/>
    <mergeCell ref="CK108:CZ108"/>
    <mergeCell ref="A107:F107"/>
    <mergeCell ref="G107:AN107"/>
    <mergeCell ref="AO107:BD107"/>
    <mergeCell ref="BE107:BT107"/>
    <mergeCell ref="G105:AN105"/>
    <mergeCell ref="AO105:BD105"/>
    <mergeCell ref="BE105:BT105"/>
    <mergeCell ref="BU105:CJ105"/>
    <mergeCell ref="CK105:CZ105"/>
    <mergeCell ref="A106:F106"/>
    <mergeCell ref="G106:AN106"/>
    <mergeCell ref="AO106:BD106"/>
    <mergeCell ref="BE106:BT106"/>
    <mergeCell ref="BU106:CJ106"/>
    <mergeCell ref="A178:F178"/>
    <mergeCell ref="G178:BB178"/>
    <mergeCell ref="BC178:BR178"/>
    <mergeCell ref="BS178:CH178"/>
    <mergeCell ref="CI178:CZ178"/>
    <mergeCell ref="BE124:BT124"/>
    <mergeCell ref="BU124:CJ124"/>
    <mergeCell ref="G126:AN126"/>
    <mergeCell ref="AO126:BD126"/>
    <mergeCell ref="BE126:BT126"/>
    <mergeCell ref="A177:F177"/>
    <mergeCell ref="G177:BB177"/>
    <mergeCell ref="BC177:BR177"/>
    <mergeCell ref="BS177:CH177"/>
    <mergeCell ref="CI177:CZ177"/>
    <mergeCell ref="A176:F176"/>
    <mergeCell ref="G176:BB176"/>
    <mergeCell ref="BC176:BR176"/>
    <mergeCell ref="BS176:CH176"/>
    <mergeCell ref="A175:F175"/>
    <mergeCell ref="G175:BB175"/>
    <mergeCell ref="BC175:BR175"/>
    <mergeCell ref="BS175:CH175"/>
    <mergeCell ref="CI175:CZ175"/>
    <mergeCell ref="A124:F124"/>
    <mergeCell ref="G124:AN124"/>
    <mergeCell ref="AO124:BD124"/>
    <mergeCell ref="BU126:CJ126"/>
    <mergeCell ref="CK126:CZ126"/>
    <mergeCell ref="A174:F174"/>
    <mergeCell ref="G174:BB174"/>
    <mergeCell ref="BC174:BR174"/>
    <mergeCell ref="BS174:CH174"/>
    <mergeCell ref="CI174:CZ174"/>
    <mergeCell ref="A173:F173"/>
    <mergeCell ref="G173:BB173"/>
    <mergeCell ref="BC173:BR173"/>
    <mergeCell ref="BS173:CH173"/>
    <mergeCell ref="CI97:CZ97"/>
    <mergeCell ref="A97:F97"/>
    <mergeCell ref="G97:BB97"/>
    <mergeCell ref="BC97:BR97"/>
    <mergeCell ref="BS97:CH97"/>
    <mergeCell ref="CI173:CZ173"/>
    <mergeCell ref="A110:CZ110"/>
    <mergeCell ref="A112:CZ112"/>
    <mergeCell ref="A103:CZ103"/>
    <mergeCell ref="A105:F105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BS93:CH93"/>
    <mergeCell ref="CI87:CZ87"/>
    <mergeCell ref="A89:CZ89"/>
    <mergeCell ref="A87:F87"/>
    <mergeCell ref="G87:BB87"/>
    <mergeCell ref="BC87:BR87"/>
    <mergeCell ref="BS87:CH87"/>
    <mergeCell ref="CI85:CZ85"/>
    <mergeCell ref="A86:F86"/>
    <mergeCell ref="G86:BB86"/>
    <mergeCell ref="BC86:BR86"/>
    <mergeCell ref="BS86:CH86"/>
    <mergeCell ref="CI86:CZ86"/>
    <mergeCell ref="A85:F85"/>
    <mergeCell ref="G85:BB85"/>
    <mergeCell ref="BC85:BR85"/>
    <mergeCell ref="BS85:CH85"/>
    <mergeCell ref="A84:F84"/>
    <mergeCell ref="G84:BB84"/>
    <mergeCell ref="BC84:BR84"/>
    <mergeCell ref="BS84:CH84"/>
    <mergeCell ref="CI84:CZ84"/>
    <mergeCell ref="A83:F83"/>
    <mergeCell ref="G83:BB83"/>
    <mergeCell ref="BC83:BR83"/>
    <mergeCell ref="BS83:CH83"/>
    <mergeCell ref="CD77:CZ77"/>
    <mergeCell ref="A79:CZ79"/>
    <mergeCell ref="A77:F77"/>
    <mergeCell ref="G77:BB77"/>
    <mergeCell ref="BC77:BR77"/>
    <mergeCell ref="BS77:CC77"/>
    <mergeCell ref="A78:CZ78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A65:F65"/>
    <mergeCell ref="G65:BB65"/>
    <mergeCell ref="BC65:BR65"/>
    <mergeCell ref="BS65:CH65"/>
    <mergeCell ref="CI67:CZ67"/>
    <mergeCell ref="A69:CZ69"/>
    <mergeCell ref="A67:F67"/>
    <mergeCell ref="G67:BB67"/>
    <mergeCell ref="BC67:BR67"/>
    <mergeCell ref="BS67:CH67"/>
    <mergeCell ref="A63:F63"/>
    <mergeCell ref="G63:BB63"/>
    <mergeCell ref="BC63:BR63"/>
    <mergeCell ref="BS63:CH63"/>
    <mergeCell ref="CI65:CZ65"/>
    <mergeCell ref="A66:F66"/>
    <mergeCell ref="G66:BB66"/>
    <mergeCell ref="BC66:BR66"/>
    <mergeCell ref="BS66:CH66"/>
    <mergeCell ref="CI66:CZ66"/>
    <mergeCell ref="A55:E55"/>
    <mergeCell ref="F55:BU55"/>
    <mergeCell ref="BV55:CK55"/>
    <mergeCell ref="CL55:CZ55"/>
    <mergeCell ref="A58:CZ58"/>
    <mergeCell ref="A60:Y60"/>
    <mergeCell ref="Z60:CZ60"/>
    <mergeCell ref="A56:CZ56"/>
    <mergeCell ref="A57:CZ57"/>
    <mergeCell ref="A59:CZ59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48:E49"/>
    <mergeCell ref="G48:BU48"/>
    <mergeCell ref="BV48:CK49"/>
    <mergeCell ref="CL48:CZ49"/>
    <mergeCell ref="G49:BU49"/>
    <mergeCell ref="A50:E50"/>
    <mergeCell ref="G50:BU50"/>
    <mergeCell ref="BV50:CK50"/>
    <mergeCell ref="CL50:CZ50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1:E41"/>
    <mergeCell ref="F41:BU41"/>
    <mergeCell ref="BV41:CK41"/>
    <mergeCell ref="CL41:CZ41"/>
    <mergeCell ref="A42:E42"/>
    <mergeCell ref="G42:BU42"/>
    <mergeCell ref="BV42:CK42"/>
    <mergeCell ref="CL42:CZ42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BQ36:CH36"/>
    <mergeCell ref="CI36:CZ36"/>
    <mergeCell ref="A35:E35"/>
    <mergeCell ref="F35:AC35"/>
    <mergeCell ref="AD35:AX35"/>
    <mergeCell ref="AY35:BP35"/>
    <mergeCell ref="BQ35:CH35"/>
    <mergeCell ref="CI35:CZ35"/>
    <mergeCell ref="A33:E33"/>
    <mergeCell ref="F33:AC33"/>
    <mergeCell ref="AD33:AX33"/>
    <mergeCell ref="AY33:BP33"/>
    <mergeCell ref="BQ33:CH33"/>
    <mergeCell ref="CI33:CZ33"/>
    <mergeCell ref="A34:E34"/>
    <mergeCell ref="F34:AC34"/>
    <mergeCell ref="BA19:BL19"/>
    <mergeCell ref="BM18:BX18"/>
    <mergeCell ref="BM19:BX19"/>
    <mergeCell ref="BY19:CL19"/>
    <mergeCell ref="AD34:AX34"/>
    <mergeCell ref="AY34:BP34"/>
    <mergeCell ref="CI32:CZ32"/>
    <mergeCell ref="BQ32:CH32"/>
    <mergeCell ref="CI34:CZ34"/>
    <mergeCell ref="CM13:CX15"/>
    <mergeCell ref="CY13:DN15"/>
    <mergeCell ref="CM16:CX16"/>
    <mergeCell ref="AN13:CL13"/>
    <mergeCell ref="BA14:CL14"/>
    <mergeCell ref="BA17:BL17"/>
    <mergeCell ref="BM15:BX15"/>
    <mergeCell ref="BM16:BX16"/>
    <mergeCell ref="BM17:BX17"/>
    <mergeCell ref="DO16:EE16"/>
    <mergeCell ref="CM17:CX17"/>
    <mergeCell ref="CY17:DN17"/>
    <mergeCell ref="DO17:EE17"/>
    <mergeCell ref="CM18:CX18"/>
    <mergeCell ref="AN20:AZ20"/>
    <mergeCell ref="AN19:AZ19"/>
    <mergeCell ref="AN18:AZ18"/>
    <mergeCell ref="AN17:AZ17"/>
    <mergeCell ref="BY17:CL17"/>
    <mergeCell ref="DO18:EE18"/>
    <mergeCell ref="CM19:CX19"/>
    <mergeCell ref="CY19:DN19"/>
    <mergeCell ref="DO19:EE19"/>
    <mergeCell ref="CY18:DN18"/>
    <mergeCell ref="BA20:BL20"/>
    <mergeCell ref="BM20:BX20"/>
    <mergeCell ref="BY20:CL20"/>
    <mergeCell ref="BY18:CL18"/>
    <mergeCell ref="BA18:BL18"/>
    <mergeCell ref="CM20:CX20"/>
    <mergeCell ref="CY20:DN20"/>
    <mergeCell ref="DO20:EE20"/>
    <mergeCell ref="A22:CZ22"/>
    <mergeCell ref="A21:EE21"/>
    <mergeCell ref="DA22:EE213"/>
    <mergeCell ref="A37:CZ37"/>
    <mergeCell ref="A31:CZ31"/>
    <mergeCell ref="BS28:CH28"/>
    <mergeCell ref="CI28:CZ28"/>
    <mergeCell ref="A28:AC28"/>
    <mergeCell ref="A36:AC36"/>
    <mergeCell ref="A29:CZ29"/>
    <mergeCell ref="AD28:BB28"/>
    <mergeCell ref="BC28:BR28"/>
    <mergeCell ref="A30:CZ30"/>
    <mergeCell ref="A32:E32"/>
    <mergeCell ref="F32:AC32"/>
    <mergeCell ref="AD32:AX32"/>
    <mergeCell ref="AY32:BP32"/>
    <mergeCell ref="BS26:CH26"/>
    <mergeCell ref="CI26:CZ26"/>
    <mergeCell ref="AD27:BB27"/>
    <mergeCell ref="BC27:BR27"/>
    <mergeCell ref="BS27:CH27"/>
    <mergeCell ref="CI27:CZ27"/>
    <mergeCell ref="F24:AC24"/>
    <mergeCell ref="AD24:BB24"/>
    <mergeCell ref="BC24:BR24"/>
    <mergeCell ref="BS24:CH24"/>
    <mergeCell ref="AD25:BB25"/>
    <mergeCell ref="BC25:BR25"/>
    <mergeCell ref="BS25:CH25"/>
    <mergeCell ref="CI24:CZ24"/>
    <mergeCell ref="A9:EE10"/>
    <mergeCell ref="A12:EE12"/>
    <mergeCell ref="A23:CZ23"/>
    <mergeCell ref="A19:E19"/>
    <mergeCell ref="A18:E18"/>
    <mergeCell ref="F18:AD18"/>
    <mergeCell ref="AE18:AM18"/>
    <mergeCell ref="F17:AD17"/>
    <mergeCell ref="AE17:AM17"/>
    <mergeCell ref="F16:AD16"/>
    <mergeCell ref="AE16:AM16"/>
    <mergeCell ref="A11:EE11"/>
    <mergeCell ref="A13:E15"/>
    <mergeCell ref="AN16:AZ16"/>
    <mergeCell ref="BA16:BL16"/>
    <mergeCell ref="BY15:CL15"/>
    <mergeCell ref="BY16:CL16"/>
    <mergeCell ref="DO13:EE15"/>
    <mergeCell ref="CY16:DN16"/>
    <mergeCell ref="A4:AI4"/>
    <mergeCell ref="A7:EE7"/>
    <mergeCell ref="A3:EE3"/>
    <mergeCell ref="A8:V8"/>
    <mergeCell ref="A27:E27"/>
    <mergeCell ref="F27:AC27"/>
    <mergeCell ref="A16:E16"/>
    <mergeCell ref="A17:E17"/>
    <mergeCell ref="F19:AD19"/>
    <mergeCell ref="A24:E24"/>
    <mergeCell ref="A25:E25"/>
    <mergeCell ref="F25:AC25"/>
    <mergeCell ref="A26:E26"/>
    <mergeCell ref="F26:AC26"/>
    <mergeCell ref="A61:CZ62"/>
    <mergeCell ref="A68:CZ68"/>
    <mergeCell ref="BQ34:CH34"/>
    <mergeCell ref="CI25:CZ25"/>
    <mergeCell ref="AD26:BB26"/>
    <mergeCell ref="BC26:BR26"/>
    <mergeCell ref="A70:CZ70"/>
    <mergeCell ref="A72:CZ72"/>
    <mergeCell ref="A71:X71"/>
    <mergeCell ref="Y71:CZ71"/>
    <mergeCell ref="CI63:CZ63"/>
    <mergeCell ref="A64:F64"/>
    <mergeCell ref="G64:BB64"/>
    <mergeCell ref="BC64:BR64"/>
    <mergeCell ref="BS64:CH64"/>
    <mergeCell ref="CI64:CZ64"/>
    <mergeCell ref="Y91:CZ91"/>
    <mergeCell ref="A88:CZ88"/>
    <mergeCell ref="A90:CZ90"/>
    <mergeCell ref="A92:CZ92"/>
    <mergeCell ref="A91:X91"/>
    <mergeCell ref="A80:CZ80"/>
    <mergeCell ref="A82:CZ82"/>
    <mergeCell ref="A81:X81"/>
    <mergeCell ref="Y81:CZ81"/>
    <mergeCell ref="CI83:CZ83"/>
    <mergeCell ref="A98:CZ98"/>
    <mergeCell ref="A100:CZ100"/>
    <mergeCell ref="A102:CZ102"/>
    <mergeCell ref="A104:CZ104"/>
    <mergeCell ref="A99:CZ99"/>
    <mergeCell ref="W101:CZ101"/>
    <mergeCell ref="A101:V101"/>
    <mergeCell ref="A152:CZ152"/>
    <mergeCell ref="CI149:CZ149"/>
    <mergeCell ref="CI146:CZ146"/>
    <mergeCell ref="CI147:CZ147"/>
    <mergeCell ref="BS146:CH146"/>
    <mergeCell ref="A159:F159"/>
    <mergeCell ref="BS159:CH159"/>
    <mergeCell ref="CI159:CZ159"/>
    <mergeCell ref="BS147:CH147"/>
    <mergeCell ref="BS148:CH148"/>
    <mergeCell ref="A168:CZ168"/>
    <mergeCell ref="A170:CZ170"/>
    <mergeCell ref="A164:F164"/>
    <mergeCell ref="G164:BR164"/>
    <mergeCell ref="BS164:CH164"/>
    <mergeCell ref="CI164:CZ164"/>
    <mergeCell ref="A165:F165"/>
    <mergeCell ref="G165:BR165"/>
    <mergeCell ref="BS165:CH165"/>
    <mergeCell ref="CI165:CZ16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79" r:id="rId1"/>
  <rowBreaks count="2" manualBreakCount="2">
    <brk id="56" max="134" man="1"/>
    <brk id="132" max="1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2019-10-24T06:31:08Z</cp:lastPrinted>
  <dcterms:created xsi:type="dcterms:W3CDTF">2008-10-01T13:21:49Z</dcterms:created>
  <dcterms:modified xsi:type="dcterms:W3CDTF">2019-12-27T03:36:11Z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